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63B747A0-D52D-4E94-A321-9265B163F806}" xr6:coauthVersionLast="47" xr6:coauthVersionMax="47" xr10:uidLastSave="{00000000-0000-0000-0000-000000000000}"/>
  <workbookProtection workbookAlgorithmName="SHA-512" workbookHashValue="2yIQHS2PjJeHMnmYS6zwLsMho2ax9qMbXpEwr0DrjBx1EBqYSGbDsxgyH0jA/ojo1G1F4bcjkneROq2NrxNZcw==" workbookSaltValue="CTNSDJJl5wthpBMO3R6HKQ==" workbookSpinCount="100000" lockStructure="1"/>
  <bookViews>
    <workbookView xWindow="-120" yWindow="-120" windowWidth="24240" windowHeight="13020" activeTab="1" xr2:uid="{21B8B023-F0C8-4C95-B977-1F00AA401624}"/>
  </bookViews>
  <sheets>
    <sheet name="Painel" sheetId="1" r:id="rId1"/>
    <sheet name="Resumo" sheetId="5" r:id="rId2"/>
    <sheet name="INCTFou" sheetId="2" state="hidden" r:id="rId3"/>
    <sheet name="Série histórica" sheetId="4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Painel!$C$1:$I$46</definedName>
    <definedName name="_xlnm.Print_Area" localSheetId="1">Resumo!$B$1:$J$12</definedName>
    <definedName name="_xlnm.Print_Area" localSheetId="3">'Série histórica'!$B$1:$E$318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6" i="4" l="1"/>
  <c r="D316" i="4"/>
  <c r="C316" i="4"/>
  <c r="A317" i="4"/>
  <c r="B317" i="4"/>
  <c r="C317" i="4"/>
  <c r="D317" i="4"/>
  <c r="E317" i="4"/>
  <c r="A382" i="2"/>
  <c r="C382" i="2"/>
  <c r="D382" i="2"/>
  <c r="E382" i="2"/>
  <c r="F382" i="2"/>
  <c r="G382" i="2"/>
  <c r="B316" i="4"/>
  <c r="A381" i="2"/>
  <c r="C381" i="2"/>
  <c r="D381" i="2"/>
  <c r="E381" i="2"/>
  <c r="F381" i="2"/>
  <c r="G381" i="2"/>
  <c r="B315" i="4"/>
  <c r="C315" i="4"/>
  <c r="D315" i="4"/>
  <c r="E315" i="4"/>
  <c r="A380" i="2"/>
  <c r="C380" i="2"/>
  <c r="D380" i="2"/>
  <c r="E380" i="2"/>
  <c r="F380" i="2"/>
  <c r="G380" i="2"/>
  <c r="B314" i="4"/>
  <c r="C314" i="4"/>
  <c r="D314" i="4"/>
  <c r="E314" i="4"/>
  <c r="A379" i="2"/>
  <c r="C379" i="2"/>
  <c r="D379" i="2"/>
  <c r="E379" i="2"/>
  <c r="F379" i="2"/>
  <c r="G379" i="2"/>
  <c r="B313" i="4"/>
  <c r="C313" i="4"/>
  <c r="D313" i="4"/>
  <c r="E313" i="4"/>
  <c r="A378" i="2"/>
  <c r="C378" i="2"/>
  <c r="D378" i="2"/>
  <c r="E378" i="2"/>
  <c r="F378" i="2"/>
  <c r="G378" i="2"/>
  <c r="B312" i="4"/>
  <c r="C312" i="4"/>
  <c r="D312" i="4"/>
  <c r="E312" i="4"/>
  <c r="A377" i="2"/>
  <c r="C377" i="2"/>
  <c r="D377" i="2"/>
  <c r="E377" i="2"/>
  <c r="F377" i="2"/>
  <c r="G377" i="2"/>
  <c r="B311" i="4"/>
  <c r="C311" i="4"/>
  <c r="D311" i="4"/>
  <c r="E311" i="4"/>
  <c r="A376" i="2"/>
  <c r="C376" i="2"/>
  <c r="D376" i="2"/>
  <c r="E376" i="2"/>
  <c r="F376" i="2"/>
  <c r="G376" i="2"/>
  <c r="C310" i="4"/>
  <c r="D310" i="4"/>
  <c r="E310" i="4"/>
  <c r="B310" i="4"/>
  <c r="A375" i="2"/>
  <c r="C375" i="2"/>
  <c r="D375" i="2"/>
  <c r="E375" i="2"/>
  <c r="F375" i="2"/>
  <c r="G375" i="2"/>
  <c r="B309" i="4"/>
  <c r="A374" i="2"/>
  <c r="C374" i="2"/>
  <c r="D374" i="2"/>
  <c r="E374" i="2"/>
  <c r="F374" i="2"/>
  <c r="G374" i="2"/>
  <c r="B308" i="4"/>
  <c r="A373" i="2"/>
  <c r="C373" i="2"/>
  <c r="D373" i="2"/>
  <c r="E373" i="2"/>
  <c r="F373" i="2"/>
  <c r="G373" i="2"/>
  <c r="B307" i="4"/>
  <c r="A372" i="2"/>
  <c r="C372" i="2"/>
  <c r="D372" i="2"/>
  <c r="E372" i="2"/>
  <c r="F372" i="2"/>
  <c r="G372" i="2"/>
  <c r="B306" i="4" l="1"/>
  <c r="A371" i="2"/>
  <c r="C371" i="2"/>
  <c r="D371" i="2"/>
  <c r="E371" i="2"/>
  <c r="F371" i="2"/>
  <c r="G371" i="2"/>
  <c r="B305" i="4"/>
  <c r="A370" i="2"/>
  <c r="C370" i="2"/>
  <c r="D370" i="2"/>
  <c r="E370" i="2"/>
  <c r="F370" i="2"/>
  <c r="G370" i="2"/>
  <c r="B304" i="4"/>
  <c r="A369" i="2"/>
  <c r="C369" i="2"/>
  <c r="D369" i="2"/>
  <c r="E369" i="2"/>
  <c r="F369" i="2"/>
  <c r="G369" i="2"/>
  <c r="B303" i="4"/>
  <c r="A368" i="2"/>
  <c r="C368" i="2"/>
  <c r="D368" i="2"/>
  <c r="E368" i="2"/>
  <c r="F368" i="2"/>
  <c r="G368" i="2"/>
  <c r="B302" i="4"/>
  <c r="A367" i="2"/>
  <c r="C367" i="2"/>
  <c r="D367" i="2"/>
  <c r="E367" i="2"/>
  <c r="F367" i="2"/>
  <c r="G367" i="2"/>
  <c r="B301" i="4"/>
  <c r="A366" i="2"/>
  <c r="C366" i="2"/>
  <c r="D366" i="2"/>
  <c r="E366" i="2"/>
  <c r="F366" i="2"/>
  <c r="G366" i="2"/>
  <c r="B300" i="4"/>
  <c r="A365" i="2"/>
  <c r="C365" i="2"/>
  <c r="D365" i="2"/>
  <c r="E365" i="2"/>
  <c r="F365" i="2"/>
  <c r="G365" i="2"/>
  <c r="B299" i="4"/>
  <c r="A364" i="2"/>
  <c r="C364" i="2"/>
  <c r="D364" i="2"/>
  <c r="E364" i="2"/>
  <c r="F364" i="2"/>
  <c r="G364" i="2"/>
  <c r="B298" i="4"/>
  <c r="A363" i="2"/>
  <c r="C363" i="2"/>
  <c r="D363" i="2"/>
  <c r="E363" i="2"/>
  <c r="F363" i="2"/>
  <c r="G363" i="2"/>
  <c r="B297" i="4"/>
  <c r="A362" i="2"/>
  <c r="C362" i="2"/>
  <c r="D362" i="2"/>
  <c r="E362" i="2"/>
  <c r="F362" i="2"/>
  <c r="G362" i="2"/>
  <c r="B296" i="4"/>
  <c r="A361" i="2"/>
  <c r="C361" i="2"/>
  <c r="D361" i="2"/>
  <c r="E361" i="2"/>
  <c r="F361" i="2"/>
  <c r="G361" i="2"/>
  <c r="G360" i="2"/>
  <c r="F360" i="2"/>
  <c r="E360" i="2"/>
  <c r="D360" i="2"/>
  <c r="C360" i="2"/>
  <c r="B295" i="4"/>
  <c r="A360" i="2"/>
  <c r="B294" i="4"/>
  <c r="A359" i="2"/>
  <c r="C359" i="2"/>
  <c r="D359" i="2"/>
  <c r="E359" i="2"/>
  <c r="F359" i="2"/>
  <c r="G359" i="2"/>
  <c r="B293" i="4"/>
  <c r="A358" i="2"/>
  <c r="C358" i="2"/>
  <c r="D358" i="2"/>
  <c r="E358" i="2"/>
  <c r="F358" i="2"/>
  <c r="G358" i="2"/>
  <c r="B292" i="4"/>
  <c r="A357" i="2"/>
  <c r="C357" i="2"/>
  <c r="D357" i="2"/>
  <c r="E357" i="2"/>
  <c r="F357" i="2"/>
  <c r="G357" i="2"/>
  <c r="B291" i="4"/>
  <c r="A356" i="2"/>
  <c r="C356" i="2"/>
  <c r="D356" i="2"/>
  <c r="E356" i="2"/>
  <c r="F356" i="2"/>
  <c r="G356" i="2"/>
  <c r="B290" i="4"/>
  <c r="A355" i="2"/>
  <c r="C355" i="2"/>
  <c r="D355" i="2"/>
  <c r="E355" i="2"/>
  <c r="F355" i="2"/>
  <c r="G355" i="2"/>
  <c r="B289" i="4"/>
  <c r="A354" i="2"/>
  <c r="C354" i="2"/>
  <c r="D354" i="2"/>
  <c r="E354" i="2"/>
  <c r="F354" i="2"/>
  <c r="G354" i="2"/>
  <c r="B288" i="4"/>
  <c r="A353" i="2"/>
  <c r="C353" i="2"/>
  <c r="D353" i="2"/>
  <c r="E353" i="2"/>
  <c r="F353" i="2"/>
  <c r="G353" i="2"/>
  <c r="B287" i="4"/>
  <c r="A352" i="2"/>
  <c r="C352" i="2"/>
  <c r="D352" i="2"/>
  <c r="E352" i="2"/>
  <c r="F352" i="2"/>
  <c r="G352" i="2"/>
  <c r="B286" i="4"/>
  <c r="A351" i="2"/>
  <c r="C351" i="2"/>
  <c r="D351" i="2"/>
  <c r="E351" i="2"/>
  <c r="F351" i="2"/>
  <c r="G351" i="2"/>
  <c r="B285" i="4"/>
  <c r="A350" i="2"/>
  <c r="C350" i="2"/>
  <c r="D350" i="2"/>
  <c r="E350" i="2"/>
  <c r="F350" i="2"/>
  <c r="G350" i="2"/>
  <c r="B284" i="4"/>
  <c r="A349" i="2"/>
  <c r="C349" i="2"/>
  <c r="D349" i="2"/>
  <c r="E349" i="2"/>
  <c r="F349" i="2"/>
  <c r="G349" i="2"/>
  <c r="B283" i="4"/>
  <c r="A348" i="2"/>
  <c r="C348" i="2"/>
  <c r="D348" i="2"/>
  <c r="E348" i="2"/>
  <c r="F348" i="2"/>
  <c r="G348" i="2"/>
  <c r="B282" i="4"/>
  <c r="A347" i="2"/>
  <c r="C347" i="2"/>
  <c r="D347" i="2"/>
  <c r="E347" i="2"/>
  <c r="F347" i="2"/>
  <c r="G347" i="2"/>
  <c r="B281" i="4"/>
  <c r="A346" i="2"/>
  <c r="C346" i="2"/>
  <c r="D346" i="2"/>
  <c r="E346" i="2"/>
  <c r="F346" i="2"/>
  <c r="G346" i="2"/>
  <c r="B280" i="4"/>
  <c r="A345" i="2"/>
  <c r="C345" i="2"/>
  <c r="D345" i="2"/>
  <c r="E345" i="2"/>
  <c r="F345" i="2"/>
  <c r="G345" i="2"/>
  <c r="B279" i="4"/>
  <c r="A344" i="2"/>
  <c r="C344" i="2"/>
  <c r="D344" i="2"/>
  <c r="E344" i="2"/>
  <c r="F344" i="2"/>
  <c r="G344" i="2"/>
  <c r="B278" i="4"/>
  <c r="A343" i="2"/>
  <c r="C343" i="2"/>
  <c r="D343" i="2"/>
  <c r="E343" i="2"/>
  <c r="F343" i="2"/>
  <c r="G343" i="2"/>
  <c r="B277" i="4"/>
  <c r="A342" i="2"/>
  <c r="C342" i="2"/>
  <c r="D342" i="2"/>
  <c r="E342" i="2"/>
  <c r="F342" i="2"/>
  <c r="G342" i="2"/>
  <c r="B276" i="4"/>
  <c r="A341" i="2"/>
  <c r="C341" i="2"/>
  <c r="D341" i="2"/>
  <c r="E341" i="2"/>
  <c r="F341" i="2"/>
  <c r="G341" i="2"/>
  <c r="B275" i="4"/>
  <c r="A340" i="2"/>
  <c r="C340" i="2"/>
  <c r="D340" i="2"/>
  <c r="E340" i="2"/>
  <c r="F340" i="2"/>
  <c r="G340" i="2"/>
  <c r="B274" i="4"/>
  <c r="A339" i="2"/>
  <c r="C339" i="2"/>
  <c r="D339" i="2"/>
  <c r="E339" i="2"/>
  <c r="F339" i="2"/>
  <c r="G339" i="2"/>
  <c r="B273" i="4"/>
  <c r="A338" i="2"/>
  <c r="C338" i="2"/>
  <c r="D338" i="2"/>
  <c r="E338" i="2"/>
  <c r="F338" i="2"/>
  <c r="G338" i="2"/>
  <c r="B272" i="4"/>
  <c r="A337" i="2"/>
  <c r="C337" i="2"/>
  <c r="D337" i="2"/>
  <c r="E337" i="2"/>
  <c r="F337" i="2"/>
  <c r="G337" i="2"/>
  <c r="B271" i="4"/>
  <c r="A336" i="2"/>
  <c r="C336" i="2"/>
  <c r="D336" i="2"/>
  <c r="E336" i="2"/>
  <c r="F336" i="2"/>
  <c r="G336" i="2"/>
  <c r="B270" i="4"/>
  <c r="C335" i="2"/>
  <c r="D335" i="2"/>
  <c r="E335" i="2"/>
  <c r="F335" i="2"/>
  <c r="G335" i="2"/>
  <c r="B269" i="4"/>
  <c r="C334" i="2"/>
  <c r="D334" i="2"/>
  <c r="E334" i="2"/>
  <c r="F334" i="2"/>
  <c r="G334" i="2"/>
  <c r="B267" i="4"/>
  <c r="B268" i="4"/>
  <c r="C332" i="2"/>
  <c r="D332" i="2"/>
  <c r="E332" i="2"/>
  <c r="F332" i="2"/>
  <c r="G332" i="2"/>
  <c r="C333" i="2"/>
  <c r="D333" i="2"/>
  <c r="E333" i="2"/>
  <c r="F333" i="2"/>
  <c r="G333" i="2"/>
  <c r="B266" i="4"/>
  <c r="C331" i="2"/>
  <c r="D331" i="2"/>
  <c r="E331" i="2"/>
  <c r="F331" i="2"/>
  <c r="G331" i="2"/>
  <c r="B265" i="4"/>
  <c r="C330" i="2"/>
  <c r="D330" i="2"/>
  <c r="E330" i="2"/>
  <c r="F330" i="2"/>
  <c r="G330" i="2"/>
  <c r="B264" i="4"/>
  <c r="C329" i="2"/>
  <c r="D329" i="2"/>
  <c r="E329" i="2"/>
  <c r="F329" i="2"/>
  <c r="G329" i="2"/>
  <c r="B263" i="4"/>
  <c r="C328" i="2"/>
  <c r="D328" i="2"/>
  <c r="E328" i="2"/>
  <c r="F328" i="2"/>
  <c r="G328" i="2"/>
  <c r="B262" i="4"/>
  <c r="C327" i="2"/>
  <c r="D327" i="2"/>
  <c r="E327" i="2"/>
  <c r="F327" i="2"/>
  <c r="G327" i="2"/>
  <c r="C326" i="2"/>
  <c r="D326" i="2"/>
  <c r="E326" i="2"/>
  <c r="F326" i="2"/>
  <c r="G326" i="2"/>
  <c r="B261" i="4"/>
  <c r="P286" i="2"/>
  <c r="M286" i="2"/>
  <c r="L286" i="2"/>
  <c r="N286" i="2"/>
  <c r="B260" i="4"/>
  <c r="C325" i="2"/>
  <c r="D325" i="2"/>
  <c r="E325" i="2"/>
  <c r="F325" i="2"/>
  <c r="G325" i="2"/>
  <c r="B259" i="4"/>
  <c r="C324" i="2"/>
  <c r="D324" i="2"/>
  <c r="E324" i="2"/>
  <c r="F324" i="2"/>
  <c r="G324" i="2"/>
  <c r="B258" i="4"/>
  <c r="C323" i="2"/>
  <c r="D323" i="2"/>
  <c r="E323" i="2"/>
  <c r="F323" i="2"/>
  <c r="G323" i="2"/>
  <c r="B257" i="4"/>
  <c r="C322" i="2"/>
  <c r="D322" i="2"/>
  <c r="E322" i="2"/>
  <c r="F322" i="2"/>
  <c r="G322" i="2"/>
  <c r="B256" i="4"/>
  <c r="C321" i="2"/>
  <c r="D321" i="2"/>
  <c r="E321" i="2"/>
  <c r="F321" i="2"/>
  <c r="G321" i="2"/>
  <c r="B255" i="4"/>
  <c r="C320" i="2"/>
  <c r="D320" i="2"/>
  <c r="E320" i="2"/>
  <c r="F320" i="2"/>
  <c r="G320" i="2"/>
  <c r="C319" i="2"/>
  <c r="D319" i="2"/>
  <c r="E319" i="2"/>
  <c r="F319" i="2"/>
  <c r="G319" i="2"/>
  <c r="B254" i="4"/>
  <c r="B253" i="4"/>
  <c r="C318" i="2"/>
  <c r="D318" i="2"/>
  <c r="E318" i="2"/>
  <c r="F318" i="2"/>
  <c r="G318" i="2"/>
  <c r="B252" i="4"/>
  <c r="C317" i="2"/>
  <c r="D317" i="2"/>
  <c r="E317" i="2"/>
  <c r="F317" i="2"/>
  <c r="G317" i="2"/>
  <c r="B251" i="4"/>
  <c r="C316" i="2"/>
  <c r="D316" i="2"/>
  <c r="E316" i="2"/>
  <c r="F316" i="2"/>
  <c r="G316" i="2"/>
  <c r="B250" i="4"/>
  <c r="C315" i="2"/>
  <c r="D315" i="2"/>
  <c r="E315" i="2"/>
  <c r="F315" i="2"/>
  <c r="G315" i="2"/>
  <c r="B249" i="4"/>
  <c r="C314" i="2"/>
  <c r="D314" i="2"/>
  <c r="E314" i="2"/>
  <c r="F314" i="2"/>
  <c r="G314" i="2"/>
  <c r="B248" i="4"/>
  <c r="C313" i="2"/>
  <c r="D313" i="2"/>
  <c r="E313" i="2"/>
  <c r="F313" i="2"/>
  <c r="G313" i="2"/>
  <c r="B247" i="4"/>
  <c r="C312" i="2"/>
  <c r="D312" i="2"/>
  <c r="E312" i="2"/>
  <c r="F312" i="2"/>
  <c r="G312" i="2"/>
  <c r="B246" i="4"/>
  <c r="C311" i="2"/>
  <c r="D311" i="2"/>
  <c r="E311" i="2"/>
  <c r="F311" i="2"/>
  <c r="G311" i="2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A7" i="4"/>
  <c r="B200" i="4"/>
  <c r="B199" i="4"/>
  <c r="B198" i="4"/>
  <c r="B197" i="4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B252" i="2"/>
  <c r="F287" i="2"/>
  <c r="E286" i="2"/>
  <c r="C281" i="2"/>
  <c r="G250" i="2"/>
  <c r="F301" i="2"/>
  <c r="C285" i="2"/>
  <c r="D263" i="2"/>
  <c r="E260" i="2"/>
  <c r="D275" i="2"/>
  <c r="F251" i="2"/>
  <c r="G282" i="2"/>
  <c r="F264" i="2"/>
  <c r="E269" i="2"/>
  <c r="D303" i="2"/>
  <c r="D253" i="2"/>
  <c r="C269" i="2"/>
  <c r="D257" i="2"/>
  <c r="C296" i="2"/>
  <c r="G284" i="2"/>
  <c r="C289" i="2"/>
  <c r="F293" i="2"/>
  <c r="G251" i="2"/>
  <c r="E289" i="2"/>
  <c r="D288" i="2"/>
  <c r="C290" i="2"/>
  <c r="D277" i="2"/>
  <c r="F269" i="2"/>
  <c r="E304" i="2"/>
  <c r="G275" i="2"/>
  <c r="C257" i="2"/>
  <c r="F278" i="2"/>
  <c r="E275" i="2"/>
  <c r="G301" i="2"/>
  <c r="G304" i="2"/>
  <c r="F298" i="2"/>
  <c r="F275" i="2"/>
  <c r="G298" i="2"/>
  <c r="G258" i="2"/>
  <c r="F259" i="2"/>
  <c r="F305" i="2"/>
  <c r="F267" i="2"/>
  <c r="D304" i="2"/>
  <c r="C299" i="2"/>
  <c r="C284" i="2"/>
  <c r="C252" i="2"/>
  <c r="C259" i="2"/>
  <c r="C255" i="2"/>
  <c r="D265" i="2"/>
  <c r="C286" i="2"/>
  <c r="E292" i="2"/>
  <c r="E296" i="2"/>
  <c r="G293" i="2"/>
  <c r="D270" i="2"/>
  <c r="G274" i="2"/>
  <c r="G266" i="2"/>
  <c r="G276" i="2"/>
  <c r="G262" i="2"/>
  <c r="G269" i="2"/>
  <c r="G283" i="2"/>
  <c r="G256" i="2"/>
  <c r="F262" i="2"/>
  <c r="F266" i="2"/>
  <c r="F252" i="2"/>
  <c r="D261" i="2"/>
  <c r="D267" i="2"/>
  <c r="D250" i="2"/>
  <c r="C280" i="2"/>
  <c r="C262" i="2"/>
  <c r="C295" i="2"/>
  <c r="C266" i="2"/>
  <c r="C293" i="2"/>
  <c r="F306" i="2"/>
  <c r="F296" i="2"/>
  <c r="G270" i="2"/>
  <c r="G290" i="2"/>
  <c r="F290" i="2"/>
  <c r="F255" i="2"/>
  <c r="F286" i="2"/>
  <c r="E282" i="2"/>
  <c r="E298" i="2"/>
  <c r="E294" i="2"/>
  <c r="E277" i="2"/>
  <c r="D255" i="2"/>
  <c r="D276" i="2"/>
  <c r="D258" i="2"/>
  <c r="D290" i="2"/>
  <c r="D254" i="2"/>
  <c r="D302" i="2"/>
  <c r="C273" i="2"/>
  <c r="F294" i="2"/>
  <c r="C274" i="2"/>
  <c r="D306" i="2"/>
  <c r="D305" i="2"/>
  <c r="G278" i="2"/>
  <c r="F304" i="2"/>
  <c r="C251" i="2"/>
  <c r="G271" i="2"/>
  <c r="F257" i="2"/>
  <c r="D280" i="2"/>
  <c r="E267" i="2"/>
  <c r="F272" i="2"/>
  <c r="F297" i="2"/>
  <c r="G281" i="2"/>
  <c r="G289" i="2"/>
  <c r="G296" i="2"/>
  <c r="G255" i="2"/>
  <c r="G263" i="2"/>
  <c r="G253" i="2"/>
  <c r="G277" i="2"/>
  <c r="G300" i="2"/>
  <c r="F288" i="2"/>
  <c r="F273" i="2"/>
  <c r="F300" i="2"/>
  <c r="E272" i="2"/>
  <c r="E285" i="2"/>
  <c r="E299" i="2"/>
  <c r="D291" i="2"/>
  <c r="D274" i="2"/>
  <c r="D295" i="2"/>
  <c r="E305" i="2"/>
  <c r="E283" i="2"/>
  <c r="G268" i="2"/>
  <c r="E265" i="2"/>
  <c r="G306" i="2"/>
  <c r="C307" i="2"/>
  <c r="D289" i="2"/>
  <c r="D269" i="2"/>
  <c r="G307" i="2"/>
  <c r="D298" i="2"/>
  <c r="F265" i="2"/>
  <c r="F292" i="2"/>
  <c r="G303" i="2"/>
  <c r="G259" i="2"/>
  <c r="G285" i="2"/>
  <c r="G286" i="2"/>
  <c r="G252" i="2"/>
  <c r="G257" i="2"/>
  <c r="F282" i="2"/>
  <c r="F256" i="2"/>
  <c r="F277" i="2"/>
  <c r="E257" i="2"/>
  <c r="E253" i="2"/>
  <c r="E256" i="2"/>
  <c r="E251" i="2"/>
  <c r="E261" i="2"/>
  <c r="E276" i="2"/>
  <c r="E263" i="2"/>
  <c r="E290" i="2"/>
  <c r="D260" i="2"/>
  <c r="D264" i="2"/>
  <c r="C250" i="2"/>
  <c r="C279" i="2"/>
  <c r="C263" i="2"/>
  <c r="C256" i="2"/>
  <c r="C291" i="2"/>
  <c r="C283" i="2"/>
  <c r="C270" i="2"/>
  <c r="C271" i="2"/>
  <c r="C301" i="2"/>
  <c r="C304" i="2"/>
  <c r="E307" i="2"/>
  <c r="F289" i="2"/>
  <c r="C305" i="2"/>
  <c r="E303" i="2"/>
  <c r="D307" i="2"/>
  <c r="F285" i="2"/>
  <c r="C300" i="2"/>
  <c r="E306" i="2"/>
  <c r="E266" i="2"/>
  <c r="F291" i="2"/>
  <c r="G272" i="2"/>
  <c r="G287" i="2"/>
  <c r="G279" i="2"/>
  <c r="F281" i="2"/>
  <c r="F258" i="2"/>
  <c r="D297" i="2"/>
  <c r="C275" i="2"/>
  <c r="F308" i="2"/>
  <c r="F263" i="2"/>
  <c r="F307" i="2"/>
  <c r="F271" i="2"/>
  <c r="E264" i="2"/>
  <c r="E295" i="2"/>
  <c r="E278" i="2"/>
  <c r="E250" i="2"/>
  <c r="E302" i="2"/>
  <c r="D266" i="2"/>
  <c r="D286" i="2"/>
  <c r="D294" i="2"/>
  <c r="C278" i="2"/>
  <c r="D284" i="2"/>
  <c r="G297" i="2"/>
  <c r="E280" i="2"/>
  <c r="C308" i="2"/>
  <c r="E308" i="2"/>
  <c r="G294" i="2"/>
  <c r="G265" i="2"/>
  <c r="G260" i="2"/>
  <c r="C276" i="2"/>
  <c r="F260" i="2"/>
  <c r="G309" i="2"/>
  <c r="G264" i="2"/>
  <c r="G299" i="2"/>
  <c r="G302" i="2"/>
  <c r="G291" i="2"/>
  <c r="G292" i="2"/>
  <c r="G280" i="2"/>
  <c r="G273" i="2"/>
  <c r="F284" i="2"/>
  <c r="F283" i="2"/>
  <c r="F302" i="2"/>
  <c r="F276" i="2"/>
  <c r="F250" i="2"/>
  <c r="F299" i="2"/>
  <c r="F309" i="2"/>
  <c r="F303" i="2"/>
  <c r="F270" i="2"/>
  <c r="E284" i="2"/>
  <c r="E288" i="2"/>
  <c r="E301" i="2"/>
  <c r="E262" i="2"/>
  <c r="E279" i="2"/>
  <c r="E309" i="2"/>
  <c r="E254" i="2"/>
  <c r="E270" i="2"/>
  <c r="E297" i="2"/>
  <c r="E258" i="2"/>
  <c r="E255" i="2"/>
  <c r="D296" i="2"/>
  <c r="D278" i="2"/>
  <c r="D272" i="2"/>
  <c r="D285" i="2"/>
  <c r="D292" i="2"/>
  <c r="D300" i="2"/>
  <c r="D283" i="2"/>
  <c r="D308" i="2"/>
  <c r="D271" i="2"/>
  <c r="D252" i="2"/>
  <c r="D268" i="2"/>
  <c r="D259" i="2"/>
  <c r="D287" i="2"/>
  <c r="D293" i="2"/>
  <c r="C292" i="2"/>
  <c r="C287" i="2"/>
  <c r="C298" i="2"/>
  <c r="C297" i="2"/>
  <c r="C265" i="2"/>
  <c r="C261" i="2"/>
  <c r="C253" i="2"/>
  <c r="C268" i="2"/>
  <c r="C258" i="2"/>
  <c r="C277" i="2"/>
  <c r="C264" i="2"/>
  <c r="C254" i="2"/>
  <c r="G288" i="2"/>
  <c r="G295" i="2"/>
  <c r="G261" i="2"/>
  <c r="G305" i="2"/>
  <c r="G254" i="2"/>
  <c r="G308" i="2"/>
  <c r="G267" i="2"/>
  <c r="F268" i="2"/>
  <c r="F274" i="2"/>
  <c r="F254" i="2"/>
  <c r="F295" i="2"/>
  <c r="F261" i="2"/>
  <c r="F280" i="2"/>
  <c r="E281" i="2"/>
  <c r="E291" i="2"/>
  <c r="E293" i="2"/>
  <c r="E300" i="2"/>
  <c r="E287" i="2"/>
  <c r="E274" i="2"/>
  <c r="E273" i="2"/>
  <c r="E268" i="2"/>
  <c r="D309" i="2"/>
  <c r="D281" i="2"/>
  <c r="D256" i="2"/>
  <c r="D301" i="2"/>
  <c r="C309" i="2"/>
  <c r="C294" i="2"/>
  <c r="C306" i="2"/>
  <c r="C288" i="2"/>
  <c r="C260" i="2"/>
  <c r="C267" i="2"/>
  <c r="C303" i="2"/>
  <c r="C302" i="2"/>
  <c r="C272" i="2"/>
  <c r="C282" i="2"/>
  <c r="F279" i="2"/>
  <c r="D282" i="2"/>
  <c r="D273" i="2"/>
  <c r="E271" i="2"/>
  <c r="E259" i="2"/>
  <c r="D279" i="2"/>
  <c r="F253" i="2"/>
  <c r="D251" i="2"/>
  <c r="D262" i="2"/>
  <c r="C310" i="2"/>
  <c r="D299" i="2"/>
  <c r="G310" i="2"/>
  <c r="D310" i="2"/>
  <c r="F310" i="2"/>
  <c r="E252" i="2"/>
  <c r="E310" i="2"/>
  <c r="A8" i="4" l="1"/>
  <c r="A9" i="4" s="1"/>
  <c r="A10" i="4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F18" i="1" l="1"/>
  <c r="F19" i="1"/>
  <c r="O286" i="2"/>
  <c r="K3" i="1" l="1"/>
  <c r="E9" i="4"/>
  <c r="E10" i="4"/>
  <c r="E14" i="4"/>
  <c r="E15" i="4"/>
  <c r="E16" i="4"/>
  <c r="E17" i="4"/>
  <c r="E18" i="4"/>
  <c r="E19" i="4"/>
  <c r="E20" i="4"/>
  <c r="E21" i="4"/>
  <c r="E22" i="4"/>
  <c r="E23" i="4"/>
  <c r="E26" i="4"/>
  <c r="E27" i="4"/>
  <c r="E28" i="4"/>
  <c r="E178" i="4"/>
  <c r="D7" i="4"/>
  <c r="D10" i="4"/>
  <c r="D11" i="4"/>
  <c r="D13" i="4"/>
  <c r="D14" i="4"/>
  <c r="D15" i="4"/>
  <c r="D17" i="4"/>
  <c r="D18" i="4"/>
  <c r="D21" i="4"/>
  <c r="D23" i="4"/>
  <c r="D24" i="4"/>
  <c r="D26" i="4"/>
  <c r="D27" i="4"/>
  <c r="D28" i="4"/>
  <c r="C9" i="4"/>
  <c r="C11" i="4"/>
  <c r="C12" i="4"/>
  <c r="C15" i="4"/>
  <c r="C16" i="4"/>
  <c r="C17" i="4"/>
  <c r="C18" i="4"/>
  <c r="C20" i="4"/>
  <c r="C21" i="4"/>
  <c r="C24" i="4"/>
  <c r="C26" i="4"/>
  <c r="C100" i="4"/>
  <c r="C6" i="4"/>
  <c r="D6" i="4"/>
  <c r="E6" i="4"/>
  <c r="D32" i="4"/>
  <c r="C25" i="4"/>
  <c r="D16" i="4"/>
  <c r="D12" i="4"/>
  <c r="C8" i="4"/>
  <c r="D25" i="4"/>
  <c r="C19" i="4"/>
  <c r="E24" i="4"/>
  <c r="D60" i="4"/>
  <c r="D61" i="4"/>
  <c r="C13" i="4"/>
  <c r="E30" i="4"/>
  <c r="D111" i="4"/>
  <c r="E11" i="4"/>
  <c r="D20" i="4"/>
  <c r="E12" i="4"/>
  <c r="D284" i="4"/>
  <c r="C50" i="4"/>
  <c r="C36" i="4"/>
  <c r="C43" i="4"/>
  <c r="C186" i="4"/>
  <c r="C53" i="4"/>
  <c r="C39" i="4"/>
  <c r="E8" i="4"/>
  <c r="E7" i="4"/>
  <c r="E13" i="4"/>
  <c r="D22" i="4"/>
  <c r="D204" i="4"/>
  <c r="D246" i="4"/>
  <c r="C85" i="4"/>
  <c r="D212" i="4"/>
  <c r="C199" i="4"/>
  <c r="C227" i="4"/>
  <c r="C240" i="4"/>
  <c r="C177" i="4"/>
  <c r="C118" i="4"/>
  <c r="E25" i="4"/>
  <c r="D125" i="4"/>
  <c r="D97" i="4"/>
  <c r="D269" i="4"/>
  <c r="D205" i="4"/>
  <c r="D149" i="4"/>
  <c r="C214" i="4"/>
  <c r="C115" i="4"/>
  <c r="C57" i="4"/>
  <c r="D279" i="4"/>
  <c r="D68" i="4"/>
  <c r="D87" i="4"/>
  <c r="D75" i="4"/>
  <c r="D83" i="4"/>
  <c r="D236" i="4"/>
  <c r="D121" i="4"/>
  <c r="D201" i="4"/>
  <c r="D73" i="4"/>
  <c r="D296" i="4"/>
  <c r="D160" i="4"/>
  <c r="D143" i="4"/>
  <c r="D243" i="4"/>
  <c r="D152" i="4"/>
  <c r="D146" i="4"/>
  <c r="D86" i="4"/>
  <c r="D306" i="4"/>
  <c r="D186" i="4"/>
  <c r="D79" i="4"/>
  <c r="D70" i="4"/>
  <c r="D256" i="4"/>
  <c r="D72" i="4"/>
  <c r="D217" i="4"/>
  <c r="D242" i="4"/>
  <c r="D248" i="4"/>
  <c r="D76" i="4"/>
  <c r="D92" i="4"/>
  <c r="D305" i="4"/>
  <c r="D123" i="4"/>
  <c r="D71" i="4"/>
  <c r="D93" i="4"/>
  <c r="D78" i="4"/>
  <c r="D166" i="4"/>
  <c r="D232" i="4"/>
  <c r="D122" i="4"/>
  <c r="D192" i="4"/>
  <c r="D172" i="4"/>
  <c r="D281" i="4"/>
  <c r="D258" i="4"/>
  <c r="D220" i="4"/>
  <c r="C242" i="4"/>
  <c r="C213" i="4"/>
  <c r="E42" i="4"/>
  <c r="E29" i="4"/>
  <c r="E40" i="4"/>
  <c r="E37" i="4"/>
  <c r="E38" i="4"/>
  <c r="D8" i="4"/>
  <c r="D150" i="4"/>
  <c r="D294" i="4"/>
  <c r="D90" i="4"/>
  <c r="D173" i="4"/>
  <c r="D233" i="4"/>
  <c r="D238" i="4"/>
  <c r="D234" i="4"/>
  <c r="D77" i="4"/>
  <c r="D262" i="4"/>
  <c r="D91" i="4"/>
  <c r="D235" i="4"/>
  <c r="D241" i="4"/>
  <c r="D82" i="4"/>
  <c r="D180" i="4"/>
  <c r="D195" i="4"/>
  <c r="D30" i="4"/>
  <c r="D39" i="4"/>
  <c r="D36" i="4"/>
  <c r="C194" i="4"/>
  <c r="C41" i="4"/>
  <c r="C55" i="4"/>
  <c r="C299" i="4"/>
  <c r="C90" i="4"/>
  <c r="C40" i="4"/>
  <c r="C168" i="4"/>
  <c r="C46" i="4"/>
  <c r="E34" i="4"/>
  <c r="E56" i="4"/>
  <c r="E58" i="4"/>
  <c r="E55" i="4"/>
  <c r="E33" i="4"/>
  <c r="E66" i="4"/>
  <c r="E48" i="4"/>
  <c r="E35" i="4"/>
  <c r="E50" i="4"/>
  <c r="E47" i="4"/>
  <c r="E31" i="4"/>
  <c r="E64" i="4"/>
  <c r="E65" i="4"/>
  <c r="E39" i="4"/>
  <c r="E60" i="4"/>
  <c r="E61" i="4"/>
  <c r="E51" i="4"/>
  <c r="E41" i="4"/>
  <c r="E43" i="4"/>
  <c r="E70" i="4"/>
  <c r="E140" i="4"/>
  <c r="E49" i="4"/>
  <c r="E52" i="4"/>
  <c r="E63" i="4"/>
  <c r="E62" i="4"/>
  <c r="E32" i="4"/>
  <c r="E69" i="4"/>
  <c r="E54" i="4"/>
  <c r="E45" i="4"/>
  <c r="E291" i="4"/>
  <c r="E68" i="4"/>
  <c r="E67" i="4"/>
  <c r="E116" i="4"/>
  <c r="E260" i="4"/>
  <c r="E173" i="4"/>
  <c r="D109" i="4"/>
  <c r="D265" i="4"/>
  <c r="D170" i="4"/>
  <c r="D49" i="4"/>
  <c r="D167" i="4"/>
  <c r="D135" i="4"/>
  <c r="D45" i="4"/>
  <c r="D157" i="4"/>
  <c r="D227" i="4"/>
  <c r="D182" i="4"/>
  <c r="D286" i="4"/>
  <c r="D141" i="4"/>
  <c r="D165" i="4"/>
  <c r="D144" i="4"/>
  <c r="D169" i="4"/>
  <c r="D197" i="4"/>
  <c r="D55" i="4"/>
  <c r="D188" i="4"/>
  <c r="D40" i="4"/>
  <c r="D293" i="4"/>
  <c r="D29" i="4"/>
  <c r="D108" i="4"/>
  <c r="D163" i="4"/>
  <c r="D211" i="4"/>
  <c r="C166" i="4"/>
  <c r="C29" i="4"/>
  <c r="C155" i="4"/>
  <c r="C69" i="4"/>
  <c r="C216" i="4"/>
  <c r="C161" i="4"/>
  <c r="C44" i="4"/>
  <c r="C93" i="4"/>
  <c r="C47" i="4"/>
  <c r="C111" i="4"/>
  <c r="C120" i="4"/>
  <c r="C223" i="4"/>
  <c r="C279" i="4"/>
  <c r="C61" i="4"/>
  <c r="C32" i="4"/>
  <c r="C164" i="4"/>
  <c r="C167" i="4"/>
  <c r="C121" i="4"/>
  <c r="C262" i="4"/>
  <c r="C91" i="4"/>
  <c r="C49" i="4"/>
  <c r="C76" i="4"/>
  <c r="C277" i="4"/>
  <c r="C63" i="4"/>
  <c r="C73" i="4"/>
  <c r="C33" i="4"/>
  <c r="C247" i="4"/>
  <c r="C84" i="4"/>
  <c r="C148" i="4"/>
  <c r="C37" i="4"/>
  <c r="C97" i="4"/>
  <c r="C75" i="4"/>
  <c r="C79" i="4"/>
  <c r="C58" i="4"/>
  <c r="C86" i="4"/>
  <c r="C174" i="4"/>
  <c r="C131" i="4"/>
  <c r="C149" i="4"/>
  <c r="C237" i="4"/>
  <c r="C54" i="4"/>
  <c r="C270" i="4"/>
  <c r="C64" i="4"/>
  <c r="C232" i="4"/>
  <c r="C78" i="4"/>
  <c r="C71" i="4"/>
  <c r="C218" i="4"/>
  <c r="C105" i="4"/>
  <c r="C188" i="4"/>
  <c r="C244" i="4"/>
  <c r="C81" i="4"/>
  <c r="C70" i="4"/>
  <c r="C45" i="4"/>
  <c r="C51" i="4"/>
  <c r="C296" i="4"/>
  <c r="C38" i="4"/>
  <c r="C129" i="4"/>
  <c r="E198" i="4"/>
  <c r="E172" i="4"/>
  <c r="E141" i="4"/>
  <c r="E36" i="4"/>
  <c r="E191" i="4"/>
  <c r="E244" i="4"/>
  <c r="E285" i="4"/>
  <c r="E72" i="4"/>
  <c r="E181" i="4"/>
  <c r="E274" i="4"/>
  <c r="D292" i="4"/>
  <c r="D210" i="4"/>
  <c r="D295" i="4"/>
  <c r="D103" i="4"/>
  <c r="D137" i="4"/>
  <c r="D200" i="4"/>
  <c r="D59" i="4"/>
  <c r="D105" i="4"/>
  <c r="D19" i="4"/>
  <c r="D237" i="4"/>
  <c r="D229" i="4"/>
  <c r="D156" i="4"/>
  <c r="D118" i="4"/>
  <c r="D153" i="4"/>
  <c r="D53" i="4"/>
  <c r="D84" i="4"/>
  <c r="D50" i="4"/>
  <c r="D159" i="4"/>
  <c r="D85" i="4"/>
  <c r="D194" i="4"/>
  <c r="D96" i="4"/>
  <c r="D254" i="4"/>
  <c r="D263" i="4"/>
  <c r="D35" i="4"/>
  <c r="D38" i="4"/>
  <c r="D112" i="4"/>
  <c r="D148" i="4"/>
  <c r="C99" i="4"/>
  <c r="C225" i="4"/>
  <c r="C74" i="4"/>
  <c r="C210" i="4"/>
  <c r="C122" i="4"/>
  <c r="C98" i="4"/>
  <c r="C126" i="4"/>
  <c r="C170" i="4"/>
  <c r="C175" i="4"/>
  <c r="C152" i="4"/>
  <c r="C136" i="4"/>
  <c r="C282" i="4"/>
  <c r="C295" i="4"/>
  <c r="E143" i="4"/>
  <c r="E303" i="4"/>
  <c r="E221" i="4"/>
  <c r="E255" i="4"/>
  <c r="E131" i="4"/>
  <c r="E266" i="4"/>
  <c r="E228" i="4"/>
  <c r="E190" i="4"/>
  <c r="E142" i="4"/>
  <c r="E290" i="4"/>
  <c r="E162" i="4"/>
  <c r="E304" i="4"/>
  <c r="E269" i="4"/>
  <c r="E262" i="4"/>
  <c r="E187" i="4"/>
  <c r="E265" i="4"/>
  <c r="E123" i="4"/>
  <c r="E166" i="4"/>
  <c r="E230" i="4"/>
  <c r="E239" i="4"/>
  <c r="E236" i="4"/>
  <c r="E99" i="4"/>
  <c r="E138" i="4"/>
  <c r="E254" i="4"/>
  <c r="E194" i="4"/>
  <c r="E223" i="4"/>
  <c r="E216" i="4"/>
  <c r="E157" i="4"/>
  <c r="E145" i="4"/>
  <c r="E118" i="4"/>
  <c r="E249" i="4"/>
  <c r="E213" i="4"/>
  <c r="E104" i="4"/>
  <c r="E184" i="4"/>
  <c r="E261" i="4"/>
  <c r="E146" i="4"/>
  <c r="E125" i="4"/>
  <c r="E98" i="4"/>
  <c r="E179" i="4"/>
  <c r="E201" i="4"/>
  <c r="E129" i="4"/>
  <c r="E71" i="4"/>
  <c r="E135" i="4"/>
  <c r="E94" i="4"/>
  <c r="E112" i="4"/>
  <c r="E170" i="4"/>
  <c r="E296" i="4"/>
  <c r="E57" i="4"/>
  <c r="E150" i="4"/>
  <c r="E46" i="4"/>
  <c r="E122" i="4"/>
  <c r="E279" i="4"/>
  <c r="E232" i="4"/>
  <c r="E217" i="4"/>
  <c r="E100" i="4"/>
  <c r="E238" i="4"/>
  <c r="E108" i="4"/>
  <c r="E185" i="4"/>
  <c r="E212" i="4"/>
  <c r="E144" i="4"/>
  <c r="E288" i="4"/>
  <c r="E152" i="4"/>
  <c r="E289" i="4"/>
  <c r="E44" i="4"/>
  <c r="E302" i="4"/>
  <c r="E110" i="4"/>
  <c r="E273" i="4"/>
  <c r="E231" i="4"/>
  <c r="E210" i="4"/>
  <c r="E229" i="4"/>
  <c r="E246" i="4"/>
  <c r="E306" i="4"/>
  <c r="E211" i="4"/>
  <c r="E114" i="4"/>
  <c r="E282" i="4"/>
  <c r="E263" i="4"/>
  <c r="E160" i="4"/>
  <c r="E73" i="4"/>
  <c r="E278" i="4"/>
  <c r="E196" i="4"/>
  <c r="E130" i="4"/>
  <c r="E111" i="4"/>
  <c r="E159" i="4"/>
  <c r="E227" i="4"/>
  <c r="E209" i="4"/>
  <c r="E158" i="4"/>
  <c r="D124" i="4"/>
  <c r="D64" i="4"/>
  <c r="D58" i="4"/>
  <c r="D63" i="4"/>
  <c r="D104" i="4"/>
  <c r="D222" i="4"/>
  <c r="D259" i="4"/>
  <c r="D228" i="4"/>
  <c r="D52" i="4"/>
  <c r="D66" i="4"/>
  <c r="D42" i="4"/>
  <c r="D131" i="4"/>
  <c r="D41" i="4"/>
  <c r="D297" i="4"/>
  <c r="D44" i="4"/>
  <c r="D244" i="4"/>
  <c r="D57" i="4"/>
  <c r="D168" i="4"/>
  <c r="D215" i="4"/>
  <c r="D33" i="4"/>
  <c r="D278" i="4"/>
  <c r="D206" i="4"/>
  <c r="D177" i="4"/>
  <c r="D67" i="4"/>
  <c r="D207" i="4"/>
  <c r="D48" i="4"/>
  <c r="D198" i="4"/>
  <c r="D31" i="4"/>
  <c r="D226" i="4"/>
  <c r="D80" i="4"/>
  <c r="D102" i="4"/>
  <c r="D231" i="4"/>
  <c r="D199" i="4"/>
  <c r="D127" i="4"/>
  <c r="D98" i="4"/>
  <c r="D270" i="4"/>
  <c r="D110" i="4"/>
  <c r="D289" i="4"/>
  <c r="D183" i="4"/>
  <c r="D161" i="4"/>
  <c r="D37" i="4"/>
  <c r="D268" i="4"/>
  <c r="D291" i="4"/>
  <c r="D34" i="4"/>
  <c r="D115" i="4"/>
  <c r="D214" i="4"/>
  <c r="D221" i="4"/>
  <c r="D216" i="4"/>
  <c r="D174" i="4"/>
  <c r="D99" i="4"/>
  <c r="D251" i="4"/>
  <c r="D136" i="4"/>
  <c r="D155" i="4"/>
  <c r="D224" i="4"/>
  <c r="D287" i="4"/>
  <c r="D261" i="4"/>
  <c r="D95" i="4"/>
  <c r="D249" i="4"/>
  <c r="D94" i="4"/>
  <c r="D89" i="4"/>
  <c r="D252" i="4"/>
  <c r="D171" i="4"/>
  <c r="D147" i="4"/>
  <c r="D176" i="4"/>
  <c r="D187" i="4"/>
  <c r="D308" i="4"/>
  <c r="D154" i="4"/>
  <c r="D54" i="4"/>
  <c r="D130" i="4"/>
  <c r="D209" i="4"/>
  <c r="D162" i="4"/>
  <c r="D88" i="4"/>
  <c r="D43" i="4"/>
  <c r="D69" i="4"/>
  <c r="D46" i="4"/>
  <c r="D275" i="4"/>
  <c r="D47" i="4"/>
  <c r="D303" i="4"/>
  <c r="D283" i="4"/>
  <c r="D56" i="4"/>
  <c r="D302" i="4"/>
  <c r="D267" i="4"/>
  <c r="D134" i="4"/>
  <c r="C65" i="4"/>
  <c r="C157" i="4"/>
  <c r="C185" i="4"/>
  <c r="C191" i="4"/>
  <c r="C245" i="4"/>
  <c r="C151" i="4"/>
  <c r="C291" i="4"/>
  <c r="C162" i="4"/>
  <c r="C96" i="4"/>
  <c r="C203" i="4"/>
  <c r="C284" i="4"/>
  <c r="C248" i="4"/>
  <c r="C303" i="4"/>
  <c r="C72" i="4"/>
  <c r="C196" i="4"/>
  <c r="C300" i="4"/>
  <c r="C154" i="4"/>
  <c r="C132" i="4"/>
  <c r="C67" i="4"/>
  <c r="C234" i="4"/>
  <c r="C241" i="4"/>
  <c r="C107" i="4"/>
  <c r="C201" i="4"/>
  <c r="C127" i="4"/>
  <c r="C281" i="4"/>
  <c r="C289" i="4"/>
  <c r="C253" i="4"/>
  <c r="C220" i="4"/>
  <c r="C292" i="4"/>
  <c r="C146" i="4"/>
  <c r="C198" i="4"/>
  <c r="C258" i="4"/>
  <c r="C202" i="4"/>
  <c r="C124" i="4"/>
  <c r="C193" i="4"/>
  <c r="C243" i="4"/>
  <c r="C102" i="4"/>
  <c r="C172" i="4"/>
  <c r="C290" i="4"/>
  <c r="C119" i="4"/>
  <c r="C94" i="4"/>
  <c r="C280" i="4"/>
  <c r="C215" i="4"/>
  <c r="C89" i="4"/>
  <c r="C190" i="4"/>
  <c r="C80" i="4"/>
  <c r="C204" i="4"/>
  <c r="C301" i="4"/>
  <c r="C183" i="4"/>
  <c r="C165" i="4"/>
  <c r="C147" i="4"/>
  <c r="C249" i="4"/>
  <c r="C197" i="4"/>
  <c r="C305" i="4"/>
  <c r="C255" i="4"/>
  <c r="C128" i="4"/>
  <c r="C125" i="4"/>
  <c r="C171" i="4"/>
  <c r="C207" i="4"/>
  <c r="C108" i="4"/>
  <c r="C113" i="4"/>
  <c r="C145" i="4"/>
  <c r="C109" i="4"/>
  <c r="C179" i="4"/>
  <c r="C263" i="4"/>
  <c r="C66" i="4"/>
  <c r="C143" i="4"/>
  <c r="C283" i="4"/>
  <c r="C211" i="4"/>
  <c r="C275" i="4"/>
  <c r="C287" i="4"/>
  <c r="C252" i="4"/>
  <c r="C62" i="4"/>
  <c r="C101" i="4"/>
  <c r="C159" i="4"/>
  <c r="C68" i="4"/>
  <c r="C206" i="4"/>
  <c r="C112" i="4"/>
  <c r="C87" i="4"/>
  <c r="C153" i="4"/>
  <c r="C236" i="4"/>
  <c r="C60" i="4"/>
  <c r="C205" i="4"/>
  <c r="C230" i="4"/>
  <c r="C208" i="4"/>
  <c r="C95" i="4"/>
  <c r="C195" i="4"/>
  <c r="C260" i="4"/>
  <c r="C110" i="4"/>
  <c r="C104" i="4"/>
  <c r="C264" i="4"/>
  <c r="C140" i="4"/>
  <c r="C138" i="4"/>
  <c r="C182" i="4"/>
  <c r="C181" i="4"/>
  <c r="C116" i="4"/>
  <c r="C184" i="4"/>
  <c r="C271" i="4"/>
  <c r="C233" i="4"/>
  <c r="C228" i="4"/>
  <c r="C92" i="4"/>
  <c r="C123" i="4"/>
  <c r="C250" i="4"/>
  <c r="C209" i="4"/>
  <c r="C192" i="4"/>
  <c r="E309" i="4"/>
  <c r="C309" i="4"/>
  <c r="D6" i="5" l="1"/>
  <c r="E6" i="5" s="1"/>
  <c r="D8" i="5"/>
  <c r="E8" i="5" s="1"/>
  <c r="I8" i="5"/>
  <c r="I6" i="5"/>
  <c r="E277" i="4"/>
  <c r="E299" i="4"/>
  <c r="E105" i="4"/>
  <c r="E242" i="4"/>
  <c r="E205" i="4"/>
  <c r="E171" i="4"/>
  <c r="E308" i="4"/>
  <c r="J8" i="5" s="1"/>
  <c r="E89" i="4"/>
  <c r="E59" i="4"/>
  <c r="E183" i="4"/>
  <c r="E169" i="4"/>
  <c r="E203" i="4"/>
  <c r="E219" i="4"/>
  <c r="E156" i="4"/>
  <c r="E121" i="4"/>
  <c r="E53" i="4"/>
  <c r="E88" i="4"/>
  <c r="E226" i="4"/>
  <c r="E271" i="4"/>
  <c r="E281" i="4"/>
  <c r="D271" i="4"/>
  <c r="D74" i="4"/>
  <c r="D114" i="4"/>
  <c r="D81" i="4"/>
  <c r="D139" i="4"/>
  <c r="D178" i="4"/>
  <c r="D239" i="4"/>
  <c r="D101" i="4"/>
  <c r="D276" i="4"/>
  <c r="D304" i="4"/>
  <c r="D307" i="4"/>
  <c r="D185" i="4"/>
  <c r="D253" i="4"/>
  <c r="D62" i="4"/>
  <c r="D301" i="4"/>
  <c r="D300" i="4"/>
  <c r="D142" i="4"/>
  <c r="D193" i="4"/>
  <c r="D116" i="4"/>
  <c r="D225" i="4"/>
  <c r="D51" i="4"/>
  <c r="D151" i="4"/>
  <c r="D277" i="4"/>
  <c r="D129" i="4"/>
  <c r="D282" i="4"/>
  <c r="D158" i="4"/>
  <c r="D260" i="4"/>
  <c r="D274" i="4"/>
  <c r="D9" i="4"/>
  <c r="D132" i="4"/>
  <c r="D128" i="4"/>
  <c r="D175" i="4"/>
  <c r="D65" i="4"/>
  <c r="D189" i="4"/>
  <c r="D181" i="4"/>
  <c r="D288" i="4"/>
  <c r="D179" i="4"/>
  <c r="D298" i="4"/>
  <c r="D202" i="4"/>
  <c r="D219" i="4"/>
  <c r="D272" i="4"/>
  <c r="D107" i="4"/>
  <c r="D138" i="4"/>
  <c r="D117" i="4"/>
  <c r="D257" i="4"/>
  <c r="C82" i="4"/>
  <c r="C187" i="4"/>
  <c r="C156" i="4"/>
  <c r="C59" i="4"/>
  <c r="C31" i="4"/>
  <c r="C297" i="4"/>
  <c r="C130" i="4"/>
  <c r="C259" i="4"/>
  <c r="C139" i="4"/>
  <c r="C169" i="4"/>
  <c r="C239" i="4"/>
  <c r="C266" i="4"/>
  <c r="C308" i="4"/>
  <c r="J6" i="5" s="1"/>
  <c r="C178" i="4"/>
  <c r="C158" i="4"/>
  <c r="C235" i="4"/>
  <c r="C246" i="4"/>
  <c r="C141" i="4"/>
  <c r="C48" i="4"/>
  <c r="C254" i="4"/>
  <c r="C27" i="4"/>
  <c r="C306" i="4"/>
  <c r="C83" i="4"/>
  <c r="C173" i="4"/>
  <c r="C42" i="4"/>
  <c r="C302" i="4"/>
  <c r="C160" i="4"/>
  <c r="C256" i="4"/>
  <c r="C88" i="4"/>
  <c r="C137" i="4"/>
  <c r="C34" i="4"/>
  <c r="C30" i="4"/>
  <c r="C23" i="4"/>
  <c r="C229" i="4"/>
  <c r="C268" i="4"/>
  <c r="C267" i="4"/>
  <c r="C106" i="4"/>
  <c r="C189" i="4"/>
  <c r="C103" i="4"/>
  <c r="C52" i="4"/>
  <c r="C114" i="4"/>
  <c r="C28" i="4"/>
  <c r="C7" i="4"/>
  <c r="C293" i="4"/>
  <c r="C226" i="4"/>
  <c r="C35" i="4"/>
  <c r="C269" i="4"/>
  <c r="C14" i="4"/>
  <c r="C77" i="4"/>
  <c r="C133" i="4"/>
  <c r="C278" i="4"/>
  <c r="C22" i="4"/>
  <c r="C10" i="4"/>
  <c r="C304" i="4"/>
  <c r="C142" i="4"/>
  <c r="C56" i="4"/>
  <c r="C200" i="4"/>
  <c r="L4" i="1" l="1"/>
  <c r="E252" i="4"/>
  <c r="E180" i="4"/>
  <c r="E300" i="4"/>
  <c r="E247" i="4"/>
  <c r="E220" i="4"/>
  <c r="E199" i="4"/>
  <c r="E117" i="4"/>
  <c r="E81" i="4"/>
  <c r="E293" i="4"/>
  <c r="E272" i="4"/>
  <c r="E177" i="4"/>
  <c r="E258" i="4"/>
  <c r="E197" i="4"/>
  <c r="E235" i="4"/>
  <c r="E215" i="4"/>
  <c r="E297" i="4"/>
  <c r="E82" i="4"/>
  <c r="E124" i="4"/>
  <c r="E168" i="4"/>
  <c r="E155" i="4"/>
  <c r="E253" i="4"/>
  <c r="E295" i="4"/>
  <c r="E234" i="4"/>
  <c r="E84" i="4"/>
  <c r="E93" i="4"/>
  <c r="E248" i="4"/>
  <c r="E137" i="4"/>
  <c r="E286" i="4"/>
  <c r="G8" i="5" s="1"/>
  <c r="E128" i="4"/>
  <c r="E218" i="4"/>
  <c r="E193" i="4"/>
  <c r="E126" i="4"/>
  <c r="E165" i="4"/>
  <c r="E85" i="4"/>
  <c r="E186" i="4"/>
  <c r="E120" i="4"/>
  <c r="E280" i="4"/>
  <c r="E264" i="4"/>
  <c r="E270" i="4"/>
  <c r="E133" i="4"/>
  <c r="E92" i="4"/>
  <c r="E74" i="4"/>
  <c r="E301" i="4"/>
  <c r="E192" i="4"/>
  <c r="E176" i="4"/>
  <c r="E214" i="4"/>
  <c r="E80" i="4"/>
  <c r="E106" i="4"/>
  <c r="E189" i="4"/>
  <c r="E76" i="4"/>
  <c r="E284" i="4"/>
  <c r="E139" i="4"/>
  <c r="E251" i="4"/>
  <c r="E75" i="4"/>
  <c r="E161" i="4"/>
  <c r="E233" i="4"/>
  <c r="E149" i="4"/>
  <c r="E87" i="4"/>
  <c r="E200" i="4"/>
  <c r="E90" i="4"/>
  <c r="E276" i="4"/>
  <c r="E103" i="4"/>
  <c r="E202" i="4"/>
  <c r="E208" i="4"/>
  <c r="E77" i="4"/>
  <c r="E147" i="4"/>
  <c r="E113" i="4"/>
  <c r="E163" i="4"/>
  <c r="E164" i="4"/>
  <c r="E96" i="4"/>
  <c r="E250" i="4"/>
  <c r="E188" i="4"/>
  <c r="E225" i="4"/>
  <c r="E182" i="4"/>
  <c r="E174" i="4"/>
  <c r="E294" i="4"/>
  <c r="E136" i="4"/>
  <c r="E91" i="4"/>
  <c r="E167" i="4"/>
  <c r="E97" i="4"/>
  <c r="E119" i="4"/>
  <c r="E115" i="4"/>
  <c r="E283" i="4"/>
  <c r="E154" i="4"/>
  <c r="E245" i="4"/>
  <c r="E101" i="4"/>
  <c r="E259" i="4"/>
  <c r="E109" i="4"/>
  <c r="E275" i="4"/>
  <c r="F8" i="5" s="1"/>
  <c r="E134" i="4"/>
  <c r="E298" i="4"/>
  <c r="E107" i="4"/>
  <c r="E102" i="4"/>
  <c r="E207" i="4"/>
  <c r="E151" i="4"/>
  <c r="E204" i="4"/>
  <c r="E132" i="4"/>
  <c r="E240" i="4"/>
  <c r="E292" i="4"/>
  <c r="E86" i="4"/>
  <c r="E241" i="4"/>
  <c r="E83" i="4"/>
  <c r="E243" i="4"/>
  <c r="E257" i="4"/>
  <c r="E153" i="4"/>
  <c r="E307" i="4"/>
  <c r="E224" i="4"/>
  <c r="E195" i="4"/>
  <c r="E256" i="4"/>
  <c r="E222" i="4"/>
  <c r="E287" i="4"/>
  <c r="E305" i="4"/>
  <c r="E78" i="4"/>
  <c r="E175" i="4"/>
  <c r="E79" i="4"/>
  <c r="E148" i="4"/>
  <c r="E267" i="4"/>
  <c r="E237" i="4"/>
  <c r="E127" i="4"/>
  <c r="E268" i="4"/>
  <c r="E95" i="4"/>
  <c r="E206" i="4"/>
  <c r="D191" i="4"/>
  <c r="D309" i="4"/>
  <c r="D184" i="4"/>
  <c r="D299" i="4"/>
  <c r="D245" i="4"/>
  <c r="D106" i="4"/>
  <c r="D218" i="4"/>
  <c r="D255" i="4"/>
  <c r="D119" i="4"/>
  <c r="D285" i="4"/>
  <c r="D230" i="4"/>
  <c r="D213" i="4"/>
  <c r="D250" i="4"/>
  <c r="D196" i="4"/>
  <c r="D133" i="4"/>
  <c r="D126" i="4"/>
  <c r="D273" i="4"/>
  <c r="D280" i="4"/>
  <c r="D223" i="4"/>
  <c r="D264" i="4"/>
  <c r="D113" i="4"/>
  <c r="D290" i="4"/>
  <c r="D203" i="4"/>
  <c r="D247" i="4"/>
  <c r="D240" i="4"/>
  <c r="D100" i="4"/>
  <c r="D266" i="4"/>
  <c r="D190" i="4"/>
  <c r="D140" i="4"/>
  <c r="D120" i="4"/>
  <c r="D208" i="4"/>
  <c r="D164" i="4"/>
  <c r="D145" i="4"/>
  <c r="C217" i="4"/>
  <c r="C212" i="4"/>
  <c r="C180" i="4"/>
  <c r="C274" i="4"/>
  <c r="C224" i="4"/>
  <c r="C238" i="4"/>
  <c r="C285" i="4"/>
  <c r="C251" i="4"/>
  <c r="C288" i="4"/>
  <c r="C117" i="4"/>
  <c r="C298" i="4"/>
  <c r="H6" i="5" s="1"/>
  <c r="C272" i="4"/>
  <c r="C307" i="4"/>
  <c r="C135" i="4"/>
  <c r="C221" i="4"/>
  <c r="C257" i="4"/>
  <c r="C163" i="4"/>
  <c r="C144" i="4"/>
  <c r="C222" i="4"/>
  <c r="C265" i="4"/>
  <c r="C219" i="4"/>
  <c r="C261" i="4"/>
  <c r="C294" i="4"/>
  <c r="C231" i="4"/>
  <c r="C176" i="4"/>
  <c r="C134" i="4"/>
  <c r="C286" i="4"/>
  <c r="C276" i="4"/>
  <c r="C273" i="4"/>
  <c r="F6" i="5" s="1"/>
  <c r="C150" i="4"/>
  <c r="G6" i="5" l="1"/>
  <c r="H8" i="5"/>
  <c r="L6" i="1"/>
  <c r="G7" i="5"/>
  <c r="D7" i="5"/>
  <c r="E7" i="5" s="1"/>
  <c r="F7" i="5"/>
  <c r="J7" i="5"/>
  <c r="H7" i="5"/>
  <c r="I7" i="5"/>
  <c r="E13" i="1"/>
  <c r="L5" i="1"/>
</calcChain>
</file>

<file path=xl/sharedStrings.xml><?xml version="1.0" encoding="utf-8"?>
<sst xmlns="http://schemas.openxmlformats.org/spreadsheetml/2006/main" count="627" uniqueCount="435">
  <si>
    <t>50 km</t>
  </si>
  <si>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</si>
  <si>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</si>
  <si>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</si>
  <si>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</si>
  <si>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</si>
  <si>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</si>
  <si>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</si>
  <si>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</si>
  <si>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</si>
  <si>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</si>
  <si>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</si>
  <si>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</si>
  <si>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</si>
  <si>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</si>
  <si>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</si>
  <si>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</si>
  <si>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</si>
  <si>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</si>
  <si>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</si>
  <si>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</si>
  <si>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</si>
  <si>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</si>
  <si>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</si>
  <si>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</si>
  <si>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</si>
  <si>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</si>
  <si>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</si>
  <si>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</si>
  <si>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</si>
  <si>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</si>
  <si>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</si>
  <si>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</si>
  <si>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</si>
  <si>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</si>
  <si>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</si>
  <si>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</si>
  <si>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</si>
  <si>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</si>
  <si>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</si>
  <si>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</si>
  <si>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</si>
  <si>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</si>
  <si>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</si>
  <si>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</si>
  <si>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</si>
  <si>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</si>
  <si>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</si>
  <si>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</si>
  <si>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</si>
  <si>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</si>
  <si>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</si>
  <si>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</si>
  <si>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</si>
  <si>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</si>
  <si>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</si>
  <si>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</si>
  <si>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</si>
  <si>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</si>
  <si>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</si>
  <si>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</si>
  <si>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</si>
  <si>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</si>
  <si>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</si>
  <si>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</si>
  <si>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</si>
  <si>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</si>
  <si>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</si>
  <si>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</si>
  <si>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</si>
  <si>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</si>
  <si>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</si>
  <si>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</si>
  <si>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</si>
  <si>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</si>
  <si>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</si>
  <si>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</si>
  <si>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</si>
  <si>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</si>
  <si>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</si>
  <si>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</si>
  <si>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</si>
  <si>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</si>
  <si>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</si>
  <si>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</si>
  <si>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</si>
  <si>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</si>
  <si>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</si>
  <si>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</si>
  <si>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</si>
  <si>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</si>
  <si>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</si>
  <si>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</si>
  <si>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</si>
  <si>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</si>
  <si>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</si>
  <si>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</si>
  <si>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</si>
  <si>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</si>
  <si>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</si>
  <si>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</si>
  <si>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</si>
  <si>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</si>
  <si>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</si>
  <si>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</si>
  <si>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</si>
  <si>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</si>
  <si>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</si>
  <si>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</si>
  <si>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</si>
  <si>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</si>
  <si>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</si>
  <si>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</si>
  <si>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</si>
  <si>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</si>
  <si>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</si>
  <si>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</si>
  <si>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</si>
  <si>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</si>
  <si>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</si>
  <si>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</si>
  <si>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</si>
  <si>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</si>
  <si>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</si>
  <si>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</si>
  <si>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</si>
  <si>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</si>
  <si>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</si>
  <si>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</si>
  <si>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</si>
  <si>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</si>
  <si>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</si>
  <si>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</si>
  <si>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</si>
  <si>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</si>
  <si>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</si>
  <si>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</si>
  <si>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</si>
  <si>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</si>
  <si>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</si>
  <si>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</si>
  <si>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</si>
  <si>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</si>
  <si>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</si>
  <si>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</si>
  <si>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</si>
  <si>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</si>
  <si>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</si>
  <si>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</si>
  <si>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</si>
  <si>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</si>
  <si>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</si>
  <si>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</si>
  <si>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</si>
  <si>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</si>
  <si>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</si>
  <si>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</si>
  <si>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</si>
  <si>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</si>
  <si>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</si>
  <si>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</si>
  <si>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</si>
  <si>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</si>
  <si>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</si>
  <si>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</si>
  <si>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</si>
  <si>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</si>
  <si>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</si>
  <si>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</si>
  <si>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</si>
  <si>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</si>
  <si>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</si>
  <si>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</si>
  <si>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</si>
  <si>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</si>
  <si>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</si>
  <si>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</si>
  <si>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</si>
  <si>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</si>
  <si>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</si>
  <si>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</si>
  <si>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</si>
  <si>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</si>
  <si>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</si>
  <si>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</si>
  <si>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</si>
  <si>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</si>
  <si>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</si>
  <si>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</si>
  <si>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</si>
  <si>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</si>
  <si>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</si>
  <si>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</si>
  <si>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</si>
  <si>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</si>
  <si>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</si>
  <si>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</si>
  <si>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</si>
  <si>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</si>
  <si>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</si>
  <si>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</si>
  <si>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</si>
  <si>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</si>
  <si>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</si>
  <si>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</si>
  <si>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</si>
  <si>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</si>
  <si>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</si>
  <si>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</si>
  <si>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</si>
  <si>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</si>
  <si>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</si>
  <si>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</si>
  <si>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</si>
  <si>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</si>
  <si>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</si>
  <si>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</si>
  <si>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</si>
  <si>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</si>
  <si>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</si>
  <si>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</si>
  <si>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</si>
  <si>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</si>
  <si>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</si>
  <si>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</si>
  <si>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</si>
  <si>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</si>
  <si>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</si>
  <si>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</si>
  <si>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</si>
  <si>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</si>
  <si>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</si>
  <si>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</si>
  <si>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</si>
  <si>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</si>
  <si>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</si>
  <si>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</si>
  <si>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</si>
  <si>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</si>
  <si>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</si>
  <si>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</si>
  <si>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</si>
  <si>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</si>
  <si>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</si>
  <si>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</si>
  <si>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</si>
  <si>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</si>
  <si>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</si>
  <si>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</si>
  <si>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</si>
  <si>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</si>
  <si>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</si>
  <si>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</si>
  <si>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</si>
  <si>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</si>
  <si>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</si>
  <si>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</si>
  <si>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</si>
  <si>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</si>
  <si>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</si>
  <si>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</si>
  <si>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</si>
  <si>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</si>
  <si>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</si>
  <si>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</si>
  <si>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</si>
  <si>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</si>
  <si>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</si>
  <si>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</si>
  <si>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</si>
  <si>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</si>
  <si>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40 km</t>
  </si>
  <si>
    <t>90 km</t>
  </si>
  <si>
    <t>10 km</t>
  </si>
  <si>
    <t>ÍNDICE NACIONAL DE CUSTOS DE TRANSPORTE DE  CARGA FRACIONADA   |    INCTF - ou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</si>
  <si>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</si>
  <si>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</si>
  <si>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</si>
  <si>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</si>
  <si>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de coleta e entrega;</t>
  </si>
  <si>
    <t>As 3 distâncias de referência de coleta a entrega:</t>
  </si>
  <si>
    <t xml:space="preserve">          •   10 km Curtas;</t>
  </si>
  <si>
    <t xml:space="preserve">          •   40 km Médias;</t>
  </si>
  <si>
    <t xml:space="preserve">          •   90 km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</si>
  <si>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</si>
  <si>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</si>
  <si>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</si>
  <si>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</si>
  <si>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</si>
  <si>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</si>
  <si>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</si>
  <si>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 xml:space="preserve">                        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</si>
  <si>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</si>
  <si>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</si>
  <si>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</si>
  <si>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</si>
  <si>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</si>
  <si>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</si>
  <si>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</si>
  <si>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</si>
  <si>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Curtas</t>
  </si>
  <si>
    <t>Médias</t>
  </si>
  <si>
    <t>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</si>
  <si>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</si>
  <si>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</si>
  <si>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</si>
  <si>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</si>
  <si>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</si>
  <si>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</si>
  <si>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</si>
  <si>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</si>
  <si>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</si>
  <si>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</si>
  <si>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</si>
  <si>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</si>
  <si>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</si>
  <si>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</si>
  <si>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</si>
  <si>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</si>
  <si>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</si>
  <si>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</si>
  <si>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CURTA</t>
  </si>
  <si>
    <t>MÉDIA</t>
  </si>
  <si>
    <t>LONGA</t>
  </si>
  <si>
    <t>Exemplo: Variação de Janeiro/13 a Novembro/17 utilizando a distância 40km, calcula-se da seguinte forma:</t>
  </si>
  <si>
    <t>DEZEMBRO|17</t>
  </si>
  <si>
    <t>JANEIRO|18</t>
  </si>
  <si>
    <t>FEVEREIRO|18</t>
  </si>
  <si>
    <t>MARÇO|18</t>
  </si>
  <si>
    <t>ABRIL|18</t>
  </si>
  <si>
    <t>MAIO|18</t>
  </si>
  <si>
    <t>ÍNDICE NACIONAL DE CUSTOS DE TRANSPORTE DE  CARGA FRACIONADA | INCTF - ou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</si>
  <si>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</si>
  <si>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</si>
  <si>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</si>
  <si>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</si>
  <si>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</si>
  <si>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</si>
  <si>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</si>
  <si>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</si>
  <si>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</si>
  <si>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</si>
  <si>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</si>
  <si>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</si>
  <si>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</si>
  <si>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</si>
  <si>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</si>
  <si>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</si>
  <si>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</si>
  <si>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</si>
  <si>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</si>
  <si>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</si>
  <si>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</si>
  <si>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</si>
  <si>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</si>
  <si>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</si>
  <si>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</si>
  <si>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r>
      <rPr>
        <b/>
        <sz val="16"/>
        <color indexed="62"/>
        <rFont val="Calibri"/>
        <family val="2"/>
      </rPr>
      <t>CARGA FRACIONADA</t>
    </r>
    <r>
      <rPr>
        <b/>
        <sz val="11"/>
        <color indexed="62"/>
        <rFont val="Calibri"/>
        <family val="2"/>
      </rPr>
      <t xml:space="preserve">               </t>
    </r>
    <r>
      <rPr>
        <b/>
        <sz val="10"/>
        <color indexed="62"/>
        <rFont val="Calibri"/>
        <family val="2"/>
      </rPr>
      <t xml:space="preserve"> </t>
    </r>
    <r>
      <rPr>
        <b/>
        <sz val="16"/>
        <color indexed="62"/>
        <rFont val="Calibri"/>
        <family val="2"/>
      </rPr>
      <t xml:space="preserve"> INCTF</t>
    </r>
    <r>
      <rPr>
        <b/>
        <sz val="12"/>
        <color indexed="62"/>
        <rFont val="Calibri"/>
        <family val="2"/>
      </rPr>
      <t>ou</t>
    </r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</si>
  <si>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</si>
  <si>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</si>
  <si>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</si>
  <si>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</si>
  <si>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</si>
  <si>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</si>
  <si>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</si>
  <si>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</si>
  <si>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</si>
  <si>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</si>
  <si>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Decope010203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</si>
  <si>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</si>
  <si>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</si>
  <si>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</si>
  <si>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</si>
  <si>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</si>
  <si>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</si>
  <si>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</si>
  <si>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</si>
  <si>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</si>
  <si>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r>
      <t>INCT</t>
    </r>
    <r>
      <rPr>
        <b/>
        <i/>
        <vertAlign val="subscript"/>
        <sz val="12"/>
        <color indexed="9"/>
        <rFont val="Calibri"/>
        <family val="2"/>
      </rPr>
      <t xml:space="preserve">OU
</t>
    </r>
    <r>
      <rPr>
        <b/>
        <vertAlign val="subscript"/>
        <sz val="16"/>
        <color indexed="9"/>
        <rFont val="Calibri"/>
        <family val="2"/>
      </rPr>
      <t>Índice</t>
    </r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</si>
  <si>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</si>
  <si>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</si>
  <si>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</si>
  <si>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</si>
  <si>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</si>
  <si>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</si>
  <si>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</si>
  <si>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</si>
  <si>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</si>
  <si>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</si>
  <si>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</si>
  <si>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</si>
  <si>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</si>
  <si>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</si>
  <si>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</si>
  <si>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</si>
  <si>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</si>
  <si>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</si>
  <si>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</si>
  <si>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</si>
  <si>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</si>
  <si>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</si>
  <si>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</si>
  <si>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</si>
  <si>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</si>
  <si>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</si>
  <si>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</si>
  <si>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</si>
  <si>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</si>
  <si>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</si>
  <si>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</si>
  <si>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</si>
  <si>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</si>
  <si>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</si>
  <si>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</si>
  <si>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</si>
  <si>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</si>
  <si>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</si>
  <si>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</si>
  <si>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</si>
  <si>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</si>
  <si>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</si>
  <si>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</si>
  <si>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</si>
  <si>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</si>
  <si>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ÍNDICE NACIONAL DO CUSTO DO TRANSPORTE DE </t>
    </r>
    <r>
      <rPr>
        <sz val="12"/>
        <color rgb="FF184782"/>
        <rFont val="Calibri"/>
        <family val="2"/>
      </rPr>
      <t>CARGA FRACIONADA - OPERAÇÕES URBANAS | INCTF-OU</t>
    </r>
  </si>
  <si>
    <t>MAIO|25</t>
  </si>
  <si>
    <t>JUNHO|25</t>
  </si>
  <si>
    <t>JULHO|25</t>
  </si>
  <si>
    <t>AGOSTO|25</t>
  </si>
  <si>
    <t>SETEMBRO|25</t>
  </si>
  <si>
    <t>OUTUBRO|25</t>
  </si>
  <si>
    <t>NOVEMBRO|25</t>
  </si>
  <si>
    <t>DEZEMBRO|25</t>
  </si>
  <si>
    <t>JANEIRO|26</t>
  </si>
  <si>
    <t>FEVEREIRO|26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</si>
</sst>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75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2"/>
      <color indexed="9"/>
      <name val="Calibri"/>
      <family val="2"/>
    </font>
    <font>
      <b/>
      <i/>
      <vertAlign val="subscript"/>
      <sz val="12"/>
      <color indexed="9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1"/>
      <color indexed="62"/>
      <name val="Calibri"/>
      <family val="2"/>
    </font>
    <font>
      <b/>
      <sz val="16"/>
      <color indexed="62"/>
      <name val="Calibri"/>
      <family val="2"/>
    </font>
    <font>
      <b/>
      <sz val="1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mbria"/>
      <family val="1"/>
    </font>
    <font>
      <b/>
      <vertAlign val="subscript"/>
      <sz val="16"/>
      <color indexed="9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b/>
      <sz val="13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sz val="12"/>
      <color theme="0"/>
      <name val="Calibri"/>
      <family val="2"/>
      <scheme val="minor"/>
    </font>
    <font>
      <sz val="10"/>
      <color rgb="FF184782"/>
      <name val="Calibri"/>
      <family val="2"/>
    </font>
    <font>
      <b/>
      <sz val="9"/>
      <color theme="0"/>
      <name val="Calibri"/>
      <family val="2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b/>
      <i/>
      <sz val="9.5"/>
      <color rgb="FF184782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rgb="FF184782"/>
      <name val="Calibri"/>
      <family val="2"/>
      <scheme val="minor"/>
    </font>
    <font>
      <i/>
      <sz val="9"/>
      <color rgb="FF18478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18478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18478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84782"/>
      <name val="Calibri"/>
      <family val="2"/>
    </font>
    <font>
      <b/>
      <sz val="11"/>
      <color rgb="FF184A82"/>
      <name val="Calibri"/>
      <family val="2"/>
    </font>
    <font>
      <b/>
      <sz val="11"/>
      <color rgb="FF184A82"/>
      <name val="Calibri"/>
      <family val="2"/>
      <scheme val="minor"/>
    </font>
    <font>
      <sz val="8"/>
      <color rgb="FF000000"/>
      <name val="Tahoma"/>
      <family val="2"/>
    </font>
    <font>
      <sz val="12"/>
      <color rgb="FF18478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theme="1" tint="4.9989318521683403E-2"/>
      </patternFill>
    </fill>
  </fills>
  <borders count="56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thin">
        <color indexed="8"/>
      </right>
      <top style="medium">
        <color rgb="FF184782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/>
      <right style="medium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9" fillId="0" borderId="0"/>
    <xf numFmtId="167" fontId="4" fillId="0" borderId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22" fillId="0" borderId="1" xfId="0" quotePrefix="1" applyFont="1" applyBorder="1" applyAlignment="1">
      <alignment horizontal="center" vertical="center"/>
    </xf>
    <xf numFmtId="17" fontId="23" fillId="2" borderId="2" xfId="4" applyNumberFormat="1" applyFont="1" applyFill="1" applyBorder="1" applyAlignment="1">
      <alignment horizontal="left"/>
    </xf>
    <xf numFmtId="2" fontId="24" fillId="3" borderId="3" xfId="0" applyNumberFormat="1" applyFont="1" applyFill="1" applyBorder="1" applyAlignment="1">
      <alignment horizontal="center"/>
    </xf>
    <xf numFmtId="2" fontId="24" fillId="3" borderId="4" xfId="0" applyNumberFormat="1" applyFont="1" applyFill="1" applyBorder="1" applyAlignment="1">
      <alignment horizontal="center"/>
    </xf>
    <xf numFmtId="2" fontId="24" fillId="3" borderId="5" xfId="0" applyNumberFormat="1" applyFont="1" applyFill="1" applyBorder="1" applyAlignment="1">
      <alignment horizontal="center"/>
    </xf>
    <xf numFmtId="2" fontId="24" fillId="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3" fillId="0" borderId="0" xfId="8" applyFont="1" applyAlignment="1" applyProtection="1">
      <alignment vertical="center"/>
      <protection hidden="1"/>
    </xf>
    <xf numFmtId="0" fontId="25" fillId="0" borderId="0" xfId="8" applyFont="1" applyAlignment="1" applyProtection="1">
      <alignment vertical="center" wrapText="1"/>
      <protection hidden="1"/>
    </xf>
    <xf numFmtId="0" fontId="26" fillId="0" borderId="0" xfId="8" applyFont="1" applyAlignment="1" applyProtection="1">
      <alignment horizontal="center" vertical="center" wrapText="1"/>
      <protection hidden="1"/>
    </xf>
    <xf numFmtId="0" fontId="20" fillId="0" borderId="0" xfId="8" applyFont="1" applyAlignment="1" applyProtection="1">
      <alignment vertical="center" wrapText="1"/>
      <protection hidden="1"/>
    </xf>
    <xf numFmtId="0" fontId="27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0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3" borderId="0" xfId="0" applyFont="1" applyFill="1" applyProtection="1">
      <protection hidden="1"/>
    </xf>
    <xf numFmtId="10" fontId="29" fillId="3" borderId="0" xfId="9" applyNumberFormat="1" applyFont="1" applyFill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32" fillId="0" borderId="0" xfId="0" applyFont="1" applyProtection="1">
      <protection hidden="1"/>
    </xf>
    <xf numFmtId="10" fontId="29" fillId="0" borderId="0" xfId="9" applyNumberFormat="1" applyFont="1" applyAlignment="1" applyProtection="1">
      <alignment horizontal="center" vertical="center"/>
      <protection hidden="1"/>
    </xf>
    <xf numFmtId="10" fontId="33" fillId="0" borderId="0" xfId="9" applyNumberFormat="1" applyFont="1" applyAlignment="1" applyProtection="1">
      <alignment horizontal="center" vertical="center"/>
      <protection hidden="1"/>
    </xf>
    <xf numFmtId="10" fontId="29" fillId="0" borderId="0" xfId="9" applyNumberFormat="1" applyFont="1" applyProtection="1"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35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38" fillId="0" borderId="0" xfId="0" applyNumberFormat="1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10" fontId="40" fillId="0" borderId="0" xfId="9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top"/>
      <protection hidden="1"/>
    </xf>
    <xf numFmtId="0" fontId="41" fillId="0" borderId="0" xfId="8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43" fillId="5" borderId="6" xfId="0" applyFont="1" applyFill="1" applyBorder="1" applyAlignment="1" applyProtection="1">
      <alignment horizontal="left" vertical="center"/>
      <protection hidden="1"/>
    </xf>
    <xf numFmtId="0" fontId="43" fillId="5" borderId="7" xfId="0" applyFont="1" applyFill="1" applyBorder="1" applyAlignment="1" applyProtection="1">
      <alignment horizontal="center"/>
      <protection hidden="1"/>
    </xf>
    <xf numFmtId="0" fontId="43" fillId="5" borderId="8" xfId="0" applyFont="1" applyFill="1" applyBorder="1" applyAlignment="1" applyProtection="1">
      <alignment horizontal="center"/>
      <protection hidden="1"/>
    </xf>
    <xf numFmtId="0" fontId="42" fillId="0" borderId="9" xfId="0" applyFont="1" applyBorder="1" applyProtection="1">
      <protection hidden="1"/>
    </xf>
    <xf numFmtId="0" fontId="42" fillId="0" borderId="10" xfId="0" applyFont="1" applyBorder="1" applyProtection="1">
      <protection hidden="1"/>
    </xf>
    <xf numFmtId="0" fontId="42" fillId="0" borderId="11" xfId="0" applyFont="1" applyBorder="1" applyProtection="1">
      <protection hidden="1"/>
    </xf>
    <xf numFmtId="0" fontId="42" fillId="0" borderId="12" xfId="0" applyFont="1" applyBorder="1" applyProtection="1">
      <protection hidden="1"/>
    </xf>
    <xf numFmtId="0" fontId="42" fillId="0" borderId="13" xfId="0" applyFont="1" applyBorder="1" applyProtection="1">
      <protection hidden="1"/>
    </xf>
    <xf numFmtId="0" fontId="42" fillId="0" borderId="14" xfId="0" applyFont="1" applyBorder="1" applyProtection="1">
      <protection hidden="1"/>
    </xf>
    <xf numFmtId="10" fontId="44" fillId="0" borderId="0" xfId="9" applyNumberFormat="1" applyFont="1" applyAlignment="1" applyProtection="1">
      <alignment vertical="center" wrapText="1" shrinkToFit="1"/>
      <protection hidden="1"/>
    </xf>
    <xf numFmtId="2" fontId="29" fillId="0" borderId="0" xfId="11" applyNumberFormat="1" applyFont="1" applyAlignment="1" applyProtection="1">
      <alignment horizontal="center" vertical="center"/>
      <protection hidden="1"/>
    </xf>
    <xf numFmtId="17" fontId="27" fillId="0" borderId="0" xfId="3" applyNumberFormat="1" applyFont="1" applyAlignment="1" applyProtection="1">
      <alignment horizontal="center"/>
      <protection hidden="1"/>
    </xf>
    <xf numFmtId="17" fontId="23" fillId="2" borderId="15" xfId="4" applyNumberFormat="1" applyFont="1" applyFill="1" applyBorder="1" applyAlignment="1">
      <alignment horizontal="left"/>
    </xf>
    <xf numFmtId="2" fontId="24" fillId="3" borderId="16" xfId="0" applyNumberFormat="1" applyFont="1" applyFill="1" applyBorder="1" applyAlignment="1">
      <alignment horizontal="center"/>
    </xf>
    <xf numFmtId="2" fontId="24" fillId="3" borderId="17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left"/>
    </xf>
    <xf numFmtId="2" fontId="24" fillId="3" borderId="19" xfId="0" applyNumberFormat="1" applyFont="1" applyFill="1" applyBorder="1" applyAlignment="1">
      <alignment horizontal="center"/>
    </xf>
    <xf numFmtId="2" fontId="24" fillId="3" borderId="20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center"/>
    </xf>
    <xf numFmtId="2" fontId="22" fillId="3" borderId="19" xfId="4" applyNumberFormat="1" applyFont="1" applyFill="1" applyBorder="1" applyAlignment="1">
      <alignment horizontal="center"/>
    </xf>
    <xf numFmtId="2" fontId="22" fillId="3" borderId="21" xfId="4" applyNumberFormat="1" applyFont="1" applyFill="1" applyBorder="1" applyAlignment="1">
      <alignment horizontal="center"/>
    </xf>
    <xf numFmtId="2" fontId="22" fillId="0" borderId="19" xfId="4" applyNumberFormat="1" applyFont="1" applyBorder="1" applyAlignment="1">
      <alignment horizontal="center"/>
    </xf>
    <xf numFmtId="2" fontId="22" fillId="0" borderId="21" xfId="4" applyNumberFormat="1" applyFont="1" applyBorder="1" applyAlignment="1">
      <alignment horizontal="center"/>
    </xf>
    <xf numFmtId="17" fontId="23" fillId="2" borderId="22" xfId="4" applyNumberFormat="1" applyFont="1" applyFill="1" applyBorder="1" applyAlignment="1">
      <alignment horizontal="center"/>
    </xf>
    <xf numFmtId="2" fontId="22" fillId="0" borderId="23" xfId="4" applyNumberFormat="1" applyFont="1" applyBorder="1" applyAlignment="1">
      <alignment horizontal="center"/>
    </xf>
    <xf numFmtId="2" fontId="22" fillId="0" borderId="24" xfId="4" applyNumberFormat="1" applyFont="1" applyBorder="1" applyAlignment="1">
      <alignment horizontal="center"/>
    </xf>
    <xf numFmtId="17" fontId="23" fillId="2" borderId="25" xfId="4" applyNumberFormat="1" applyFont="1" applyFill="1" applyBorder="1" applyAlignment="1">
      <alignment horizontal="center"/>
    </xf>
    <xf numFmtId="2" fontId="22" fillId="0" borderId="26" xfId="4" applyNumberFormat="1" applyFont="1" applyBorder="1" applyAlignment="1">
      <alignment horizontal="center"/>
    </xf>
    <xf numFmtId="2" fontId="22" fillId="0" borderId="27" xfId="4" applyNumberFormat="1" applyFont="1" applyBorder="1" applyAlignment="1">
      <alignment horizontal="center"/>
    </xf>
    <xf numFmtId="0" fontId="16" fillId="0" borderId="0" xfId="0" applyFont="1"/>
    <xf numFmtId="2" fontId="16" fillId="0" borderId="0" xfId="11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5" fillId="0" borderId="0" xfId="3" applyFont="1" applyAlignment="1" applyProtection="1">
      <alignment vertical="center"/>
      <protection locked="0"/>
    </xf>
    <xf numFmtId="0" fontId="46" fillId="0" borderId="0" xfId="3" applyFont="1" applyAlignment="1" applyProtection="1">
      <alignment vertical="center"/>
      <protection locked="0"/>
    </xf>
    <xf numFmtId="0" fontId="46" fillId="3" borderId="0" xfId="3" applyFont="1" applyFill="1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168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vertical="center"/>
      <protection locked="0"/>
    </xf>
    <xf numFmtId="0" fontId="47" fillId="3" borderId="28" xfId="3" applyFont="1" applyFill="1" applyBorder="1" applyAlignment="1" applyProtection="1">
      <alignment vertical="top"/>
      <protection locked="0"/>
    </xf>
    <xf numFmtId="0" fontId="46" fillId="0" borderId="0" xfId="3" applyFont="1" applyAlignment="1" applyProtection="1">
      <alignment horizontal="center" vertical="center"/>
      <protection locked="0"/>
    </xf>
    <xf numFmtId="39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horizontal="center" vertical="center"/>
      <protection locked="0"/>
    </xf>
    <xf numFmtId="0" fontId="48" fillId="3" borderId="0" xfId="3" applyFont="1" applyFill="1" applyAlignment="1" applyProtection="1">
      <alignment vertical="center"/>
      <protection locked="0"/>
    </xf>
    <xf numFmtId="169" fontId="46" fillId="0" borderId="0" xfId="3" applyNumberFormat="1" applyFont="1" applyAlignment="1" applyProtection="1">
      <alignment vertical="center"/>
      <protection locked="0"/>
    </xf>
    <xf numFmtId="0" fontId="49" fillId="0" borderId="0" xfId="3" applyFont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1" fillId="0" borderId="0" xfId="3" applyFont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horizontal="left" vertical="center"/>
      <protection locked="0"/>
    </xf>
    <xf numFmtId="2" fontId="53" fillId="0" borderId="0" xfId="3" applyNumberFormat="1" applyFont="1" applyAlignment="1" applyProtection="1">
      <alignment horizontal="center" vertical="center"/>
      <protection locked="0"/>
    </xf>
    <xf numFmtId="0" fontId="54" fillId="0" borderId="0" xfId="3" applyFont="1" applyAlignment="1" applyProtection="1">
      <alignment vertical="center"/>
      <protection locked="0"/>
    </xf>
    <xf numFmtId="2" fontId="54" fillId="0" borderId="0" xfId="3" applyNumberFormat="1" applyFont="1" applyAlignment="1" applyProtection="1">
      <alignment vertical="center"/>
      <protection locked="0"/>
    </xf>
    <xf numFmtId="0" fontId="55" fillId="0" borderId="0" xfId="3" applyFont="1" applyAlignment="1" applyProtection="1">
      <alignment vertical="center"/>
      <protection locked="0"/>
    </xf>
    <xf numFmtId="2" fontId="53" fillId="0" borderId="0" xfId="3" applyNumberFormat="1" applyFont="1" applyAlignment="1" applyProtection="1">
      <alignment vertical="center"/>
      <protection locked="0"/>
    </xf>
    <xf numFmtId="2" fontId="50" fillId="0" borderId="0" xfId="3" applyNumberFormat="1" applyFont="1" applyAlignment="1" applyProtection="1">
      <alignment vertical="center"/>
      <protection locked="0"/>
    </xf>
    <xf numFmtId="0" fontId="56" fillId="3" borderId="0" xfId="3" applyFont="1" applyFill="1" applyAlignment="1">
      <alignment vertical="center"/>
    </xf>
    <xf numFmtId="0" fontId="45" fillId="0" borderId="0" xfId="3" applyFont="1" applyAlignment="1">
      <alignment vertical="center"/>
    </xf>
    <xf numFmtId="0" fontId="57" fillId="3" borderId="0" xfId="3" applyFont="1" applyFill="1" applyAlignment="1">
      <alignment vertical="center" wrapText="1"/>
    </xf>
    <xf numFmtId="0" fontId="56" fillId="6" borderId="0" xfId="3" applyFont="1" applyFill="1" applyAlignment="1">
      <alignment horizontal="center" vertical="center"/>
    </xf>
    <xf numFmtId="0" fontId="57" fillId="3" borderId="29" xfId="3" applyFont="1" applyFill="1" applyBorder="1" applyAlignment="1">
      <alignment vertical="center" wrapText="1"/>
    </xf>
    <xf numFmtId="0" fontId="21" fillId="7" borderId="30" xfId="3" applyFont="1" applyFill="1" applyBorder="1" applyAlignment="1">
      <alignment horizontal="center" vertical="center" wrapText="1"/>
    </xf>
    <xf numFmtId="0" fontId="21" fillId="7" borderId="3" xfId="3" applyFont="1" applyFill="1" applyBorder="1" applyAlignment="1">
      <alignment horizontal="center" vertical="center" wrapText="1"/>
    </xf>
    <xf numFmtId="0" fontId="21" fillId="7" borderId="31" xfId="3" applyFont="1" applyFill="1" applyBorder="1" applyAlignment="1">
      <alignment horizontal="center" vertical="center" wrapText="1"/>
    </xf>
    <xf numFmtId="167" fontId="22" fillId="3" borderId="30" xfId="3" applyNumberFormat="1" applyFont="1" applyFill="1" applyBorder="1" applyAlignment="1">
      <alignment vertical="center"/>
    </xf>
    <xf numFmtId="167" fontId="22" fillId="3" borderId="3" xfId="3" applyNumberFormat="1" applyFont="1" applyFill="1" applyBorder="1" applyAlignment="1">
      <alignment horizontal="center" vertical="center"/>
    </xf>
    <xf numFmtId="2" fontId="22" fillId="3" borderId="3" xfId="3" applyNumberFormat="1" applyFont="1" applyFill="1" applyBorder="1" applyAlignment="1">
      <alignment horizontal="center" vertical="center"/>
    </xf>
    <xf numFmtId="167" fontId="58" fillId="2" borderId="30" xfId="3" applyNumberFormat="1" applyFont="1" applyFill="1" applyBorder="1" applyAlignment="1">
      <alignment vertical="center"/>
    </xf>
    <xf numFmtId="167" fontId="58" fillId="2" borderId="3" xfId="3" applyNumberFormat="1" applyFont="1" applyFill="1" applyBorder="1" applyAlignment="1">
      <alignment horizontal="center" vertical="center"/>
    </xf>
    <xf numFmtId="2" fontId="58" fillId="2" borderId="3" xfId="3" applyNumberFormat="1" applyFont="1" applyFill="1" applyBorder="1" applyAlignment="1">
      <alignment horizontal="center" vertical="center"/>
    </xf>
    <xf numFmtId="167" fontId="22" fillId="3" borderId="32" xfId="3" applyNumberFormat="1" applyFont="1" applyFill="1" applyBorder="1" applyAlignment="1">
      <alignment vertical="center"/>
    </xf>
    <xf numFmtId="3" fontId="22" fillId="3" borderId="33" xfId="3" applyNumberFormat="1" applyFont="1" applyFill="1" applyBorder="1" applyAlignment="1">
      <alignment horizontal="center" vertical="center"/>
    </xf>
    <xf numFmtId="2" fontId="22" fillId="3" borderId="33" xfId="3" applyNumberFormat="1" applyFont="1" applyFill="1" applyBorder="1" applyAlignment="1">
      <alignment horizontal="center" vertical="center"/>
    </xf>
    <xf numFmtId="0" fontId="46" fillId="0" borderId="0" xfId="3" applyFont="1"/>
    <xf numFmtId="0" fontId="59" fillId="0" borderId="0" xfId="3" applyFont="1" applyAlignment="1">
      <alignment vertical="center"/>
    </xf>
    <xf numFmtId="0" fontId="60" fillId="0" borderId="0" xfId="3" applyFont="1" applyAlignment="1">
      <alignment horizontal="left"/>
    </xf>
    <xf numFmtId="0" fontId="46" fillId="0" borderId="29" xfId="3" applyFont="1" applyBorder="1"/>
    <xf numFmtId="0" fontId="61" fillId="8" borderId="34" xfId="3" applyFont="1" applyFill="1" applyBorder="1" applyAlignment="1">
      <alignment horizontal="center" vertical="center"/>
    </xf>
    <xf numFmtId="0" fontId="61" fillId="8" borderId="35" xfId="3" applyFont="1" applyFill="1" applyBorder="1" applyAlignment="1">
      <alignment horizontal="center" vertical="center"/>
    </xf>
    <xf numFmtId="0" fontId="62" fillId="8" borderId="3" xfId="3" applyFont="1" applyFill="1" applyBorder="1" applyAlignment="1">
      <alignment horizontal="center" vertical="center"/>
    </xf>
    <xf numFmtId="0" fontId="62" fillId="8" borderId="31" xfId="3" applyFont="1" applyFill="1" applyBorder="1" applyAlignment="1">
      <alignment horizontal="center" vertical="center"/>
    </xf>
    <xf numFmtId="0" fontId="60" fillId="0" borderId="0" xfId="0" applyFont="1"/>
    <xf numFmtId="17" fontId="23" fillId="2" borderId="36" xfId="4" applyNumberFormat="1" applyFont="1" applyFill="1" applyBorder="1" applyAlignment="1">
      <alignment horizontal="left"/>
    </xf>
    <xf numFmtId="2" fontId="22" fillId="3" borderId="37" xfId="0" applyNumberFormat="1" applyFont="1" applyFill="1" applyBorder="1" applyAlignment="1">
      <alignment horizontal="center"/>
    </xf>
    <xf numFmtId="2" fontId="22" fillId="3" borderId="38" xfId="0" applyNumberFormat="1" applyFont="1" applyFill="1" applyBorder="1" applyAlignment="1">
      <alignment horizontal="center"/>
    </xf>
    <xf numFmtId="0" fontId="60" fillId="0" borderId="0" xfId="0" applyFont="1" applyAlignment="1">
      <alignment horizontal="left"/>
    </xf>
    <xf numFmtId="0" fontId="46" fillId="0" borderId="0" xfId="0" applyFont="1"/>
    <xf numFmtId="17" fontId="23" fillId="2" borderId="39" xfId="4" applyNumberFormat="1" applyFont="1" applyFill="1" applyBorder="1" applyAlignment="1">
      <alignment horizontal="left"/>
    </xf>
    <xf numFmtId="2" fontId="22" fillId="3" borderId="40" xfId="0" applyNumberFormat="1" applyFont="1" applyFill="1" applyBorder="1" applyAlignment="1">
      <alignment horizontal="center"/>
    </xf>
    <xf numFmtId="2" fontId="22" fillId="3" borderId="4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left"/>
    </xf>
    <xf numFmtId="2" fontId="22" fillId="3" borderId="42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center"/>
    </xf>
    <xf numFmtId="0" fontId="46" fillId="0" borderId="0" xfId="3" applyFont="1" applyAlignment="1">
      <alignment horizontal="center" vertical="center"/>
    </xf>
    <xf numFmtId="17" fontId="23" fillId="2" borderId="43" xfId="4" applyNumberFormat="1" applyFont="1" applyFill="1" applyBorder="1" applyAlignment="1">
      <alignment horizontal="center"/>
    </xf>
    <xf numFmtId="2" fontId="22" fillId="3" borderId="44" xfId="0" applyNumberFormat="1" applyFont="1" applyFill="1" applyBorder="1" applyAlignment="1">
      <alignment horizontal="center"/>
    </xf>
    <xf numFmtId="2" fontId="22" fillId="3" borderId="45" xfId="0" applyNumberFormat="1" applyFont="1" applyFill="1" applyBorder="1" applyAlignment="1">
      <alignment horizontal="center"/>
    </xf>
    <xf numFmtId="17" fontId="23" fillId="2" borderId="12" xfId="4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/>
    </xf>
    <xf numFmtId="2" fontId="22" fillId="3" borderId="14" xfId="0" applyNumberFormat="1" applyFont="1" applyFill="1" applyBorder="1" applyAlignment="1">
      <alignment horizontal="center"/>
    </xf>
    <xf numFmtId="0" fontId="63" fillId="0" borderId="0" xfId="3" applyFont="1" applyAlignment="1">
      <alignment vertical="center"/>
    </xf>
    <xf numFmtId="10" fontId="46" fillId="0" borderId="0" xfId="9" applyNumberFormat="1" applyFont="1" applyProtection="1"/>
    <xf numFmtId="0" fontId="64" fillId="0" borderId="0" xfId="3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168" fontId="22" fillId="3" borderId="31" xfId="3" applyNumberFormat="1" applyFont="1" applyFill="1" applyBorder="1" applyAlignment="1">
      <alignment horizontal="center" vertical="center"/>
    </xf>
    <xf numFmtId="168" fontId="58" fillId="2" borderId="31" xfId="3" applyNumberFormat="1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168" fontId="22" fillId="3" borderId="47" xfId="3" applyNumberFormat="1" applyFont="1" applyFill="1" applyBorder="1" applyAlignment="1">
      <alignment horizontal="center" vertical="center"/>
    </xf>
    <xf numFmtId="0" fontId="65" fillId="0" borderId="0" xfId="0" applyFont="1"/>
    <xf numFmtId="168" fontId="22" fillId="3" borderId="3" xfId="3" applyNumberFormat="1" applyFont="1" applyFill="1" applyBorder="1" applyAlignment="1">
      <alignment horizontal="center" vertical="center"/>
    </xf>
    <xf numFmtId="168" fontId="58" fillId="2" borderId="3" xfId="3" applyNumberFormat="1" applyFont="1" applyFill="1" applyBorder="1" applyAlignment="1">
      <alignment horizontal="center" vertical="center"/>
    </xf>
    <xf numFmtId="168" fontId="22" fillId="3" borderId="33" xfId="3" applyNumberFormat="1" applyFont="1" applyFill="1" applyBorder="1" applyAlignment="1">
      <alignment horizontal="center" vertical="center"/>
    </xf>
    <xf numFmtId="0" fontId="71" fillId="0" borderId="0" xfId="3" applyFont="1" applyAlignment="1">
      <alignment horizontal="center" vertical="center" wrapText="1"/>
    </xf>
    <xf numFmtId="0" fontId="72" fillId="0" borderId="0" xfId="3" applyFont="1" applyAlignment="1">
      <alignment horizontal="center" vertical="center" wrapText="1"/>
    </xf>
    <xf numFmtId="0" fontId="26" fillId="5" borderId="52" xfId="3" applyFont="1" applyFill="1" applyBorder="1" applyAlignment="1">
      <alignment horizontal="center" vertical="center"/>
    </xf>
    <xf numFmtId="0" fontId="26" fillId="5" borderId="53" xfId="3" applyFont="1" applyFill="1" applyBorder="1" applyAlignment="1">
      <alignment horizontal="center" vertical="center"/>
    </xf>
    <xf numFmtId="0" fontId="62" fillId="8" borderId="54" xfId="3" applyFont="1" applyFill="1" applyBorder="1" applyAlignment="1">
      <alignment horizontal="center" vertical="center"/>
    </xf>
    <xf numFmtId="0" fontId="62" fillId="8" borderId="55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6" fillId="3" borderId="0" xfId="0" applyFont="1" applyFill="1" applyAlignment="1" applyProtection="1">
      <alignment horizontal="left" vertical="center"/>
      <protection hidden="1"/>
    </xf>
    <xf numFmtId="0" fontId="67" fillId="0" borderId="48" xfId="8" applyFont="1" applyBorder="1" applyAlignment="1" applyProtection="1">
      <alignment horizontal="center" vertical="center" wrapText="1"/>
      <protection hidden="1"/>
    </xf>
    <xf numFmtId="10" fontId="62" fillId="5" borderId="0" xfId="9" applyNumberFormat="1" applyFont="1" applyFill="1" applyAlignment="1" applyProtection="1">
      <alignment horizontal="center" vertical="center" wrapText="1" shrinkToFit="1"/>
      <protection hidden="1"/>
    </xf>
    <xf numFmtId="0" fontId="68" fillId="5" borderId="49" xfId="3" applyFont="1" applyFill="1" applyBorder="1" applyAlignment="1">
      <alignment horizontal="center" vertical="center"/>
    </xf>
    <xf numFmtId="0" fontId="68" fillId="5" borderId="50" xfId="3" applyFont="1" applyFill="1" applyBorder="1" applyAlignment="1">
      <alignment horizontal="center" vertical="center"/>
    </xf>
    <xf numFmtId="17" fontId="69" fillId="5" borderId="50" xfId="3" applyNumberFormat="1" applyFont="1" applyFill="1" applyBorder="1" applyAlignment="1">
      <alignment horizontal="center" vertical="center"/>
    </xf>
    <xf numFmtId="17" fontId="69" fillId="5" borderId="51" xfId="3" applyNumberFormat="1" applyFont="1" applyFill="1" applyBorder="1" applyAlignment="1">
      <alignment horizontal="center" vertical="center"/>
    </xf>
    <xf numFmtId="0" fontId="70" fillId="3" borderId="0" xfId="3" applyFont="1" applyFill="1" applyAlignment="1">
      <alignment horizontal="center" vertical="center" wrapText="1"/>
    </xf>
    <xf numFmtId="0" fontId="70" fillId="3" borderId="29" xfId="3" applyFont="1" applyFill="1" applyBorder="1" applyAlignment="1">
      <alignment horizontal="center" vertical="center" wrapText="1"/>
    </xf>
  </cellXfs>
  <cellStyles count="13">
    <cellStyle name="Moeda 2" xfId="1" xr:uid="{EFD4F86C-E6AD-4F23-9FB1-44CB7BE6FC0B}"/>
    <cellStyle name="Moeda 3" xfId="2" xr:uid="{0561C78A-D52C-4BCF-AA67-5A705A6BED58}"/>
    <cellStyle name="Normal" xfId="0" builtinId="0"/>
    <cellStyle name="Normal 2" xfId="3" xr:uid="{E297E6F6-BAC9-48FF-A77E-3FF5785FC0D8}"/>
    <cellStyle name="Normal 3" xfId="4" xr:uid="{BD85D265-DB6D-4FD8-A883-D2837DFCAB0B}"/>
    <cellStyle name="Normal 4" xfId="5" xr:uid="{A24E2441-46CC-4252-AECD-5C225BB76472}"/>
    <cellStyle name="Normal 5" xfId="6" xr:uid="{85D5B3A5-E09C-4BBF-BF17-4A843AD0371F}"/>
    <cellStyle name="Normal 6" xfId="7" xr:uid="{8286BAFF-8459-4B0A-921F-F9C2C1BA3E47}"/>
    <cellStyle name="Normal_FRACIONADA_12_2007" xfId="8" xr:uid="{4EB5DB5C-D50B-4E02-81A6-8BFAB2FAF262}"/>
    <cellStyle name="Porcentagem" xfId="9" builtinId="5"/>
    <cellStyle name="Porcentagem 2" xfId="10" xr:uid="{4AA210F0-8C72-4B92-8FFF-C17DF4D35EB4}"/>
    <cellStyle name="Vírgula" xfId="11" builtinId="3"/>
    <cellStyle name="Vírgula 2" xfId="12" xr:uid="{C9D42908-EC85-4ACD-9E3F-34D53352DC38}"/>
  </cellStyles>
  <dxfs count="0"/>
  <tableStyles count="1" defaultTableStyle="TableStyleMedium2" defaultPivotStyle="PivotStyleLight16">
    <tableStyle name="Invisible" pivot="0" table="0" count="0" xr9:uid="{D02C996C-40BB-4ED0-84F5-0805F5DD61E5}"/>
  </tableStyles>
  <colors>
    <mruColors>
      <color rgb="FF184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24536301006889"/>
          <c:y val="5.414551607445008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| INCTF - ou FEVEREIRO|25  - FEVEREIRO|26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A-4988-8BF6-6D0B30786C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FA-4988-8BF6-6D0B30786C5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FA-4988-8BF6-6D0B30786C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FA-4988-8BF6-6D0B30786C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FA-4988-8BF6-6D0B30786C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FA-4988-8BF6-6D0B30786C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FA-4988-8BF6-6D0B30786C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FFFFFF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Painel!$K$4:$K$6</c:f>
              <c:strCache>
                <c:ptCount val="3"/>
                <c:pt idx="0">
                  <c:v>10 km</c:v>
                </c:pt>
                <c:pt idx="1">
                  <c:v>40 km</c:v>
                </c:pt>
                <c:pt idx="2">
                  <c:v>90 km</c:v>
                </c:pt>
              </c:strCache>
            </c:strRef>
          </c:cat>
          <c:val>
            <c:numRef>
              <c:f>Painel!$L$4:$L$6</c:f>
              <c:numCache>
                <c:formatCode>0.00%</c:formatCode>
                <c:ptCount val="3"/>
                <c:pt idx="0">
                  <c:v>2.600775457308302E-3</c:v>
                </c:pt>
                <c:pt idx="1">
                  <c:v>9.5758303459212435E-3</c:v>
                </c:pt>
                <c:pt idx="2">
                  <c:v>1.5833216634687064E-2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A-4988-8BF6-6D0B3078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59535"/>
        <c:axId val="1"/>
      </c:barChart>
      <c:catAx>
        <c:axId val="12179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179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ou!$J$285" fmlaRange="'Série histórica'!$B$6:$B$317" sel="300" val="298"/>
</file>

<file path=xl/ctrlProps/ctrlProp2.xml><?xml version="1.0" encoding="utf-8"?>
<formControlPr xmlns="http://schemas.microsoft.com/office/spreadsheetml/2009/9/main" objectType="Drop" dropStyle="combo" dx="22" fmlaLink="INCTFou!$J$286" fmlaRange="'Série histórica'!$B$6:$B$317" sel="312" val="304"/>
</file>

<file path=xl/ctrlProps/ctrlProp3.xml><?xml version="1.0" encoding="utf-8"?>
<formControlPr xmlns="http://schemas.microsoft.com/office/spreadsheetml/2009/9/main" objectType="Drop" dropStyle="combo" dx="22" fmlaLink="INCTFou!$I$286" fmlaRange="$K$4:$K$6" noThreeD="1" sel="2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ou!$K$286" fmlaRange="'Série histórica'!$B$6:$B$317" sel="312" val="30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4" name="Grupo 1">
              <a:extLst>
                <a:ext uri="{FF2B5EF4-FFF2-40B4-BE49-F238E27FC236}">
                  <a16:creationId xmlns:a16="http://schemas.microsoft.com/office/drawing/2014/main" id="{6AB0A3F6-E39F-8362-E789-77215A81BA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5275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4C0F4C83-1C09-7DFF-3B7C-0801C3FC5E0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</xdr:row>
      <xdr:rowOff>209550</xdr:rowOff>
    </xdr:from>
    <xdr:to>
      <xdr:col>8</xdr:col>
      <xdr:colOff>790575</xdr:colOff>
      <xdr:row>34</xdr:row>
      <xdr:rowOff>85725</xdr:rowOff>
    </xdr:to>
    <xdr:graphicFrame macro="">
      <xdr:nvGraphicFramePr>
        <xdr:cNvPr id="1596" name="Gráfico 16">
          <a:extLst>
            <a:ext uri="{FF2B5EF4-FFF2-40B4-BE49-F238E27FC236}">
              <a16:creationId xmlns:a16="http://schemas.microsoft.com/office/drawing/2014/main" id="{F1308EC9-BD3A-178B-6F52-0CF1F176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0</xdr:rowOff>
        </xdr:from>
        <xdr:to>
          <xdr:col>10</xdr:col>
          <xdr:colOff>0</xdr:colOff>
          <xdr:row>3</xdr:row>
          <xdr:rowOff>361950</xdr:rowOff>
        </xdr:to>
        <xdr:sp macro="" textlink="">
          <xdr:nvSpPr>
            <xdr:cNvPr id="29789" name="Drop Dow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4</xdr:col>
      <xdr:colOff>609600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D5D7CED3-39EA-114D-8E6D-35878EBC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524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981075</xdr:colOff>
      <xdr:row>0</xdr:row>
      <xdr:rowOff>657225</xdr:rowOff>
    </xdr:to>
    <xdr:pic>
      <xdr:nvPicPr>
        <xdr:cNvPr id="3546" name="Imagem 1">
          <a:extLst>
            <a:ext uri="{FF2B5EF4-FFF2-40B4-BE49-F238E27FC236}">
              <a16:creationId xmlns:a16="http://schemas.microsoft.com/office/drawing/2014/main" id="{829C4582-5C06-AE63-76E9-E3E15DCB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625"/>
          <a:ext cx="1866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152400</xdr:colOff>
      <xdr:row>326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1021399-5FCD-7FE4-5818-4C930BD2EFF2}"/>
                </a:ext>
              </a:extLst>
            </xdr:cNvPr>
            <xdr:cNvSpPr txBox="1"/>
          </xdr:nvSpPr>
          <xdr:spPr>
            <a:xfrm>
              <a:off x="342900" y="6453187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53187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326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3C80F1A-08E2-2797-31E6-C9B5A83D20C8}"/>
                </a:ext>
              </a:extLst>
            </xdr:cNvPr>
            <xdr:cNvSpPr txBox="1"/>
          </xdr:nvSpPr>
          <xdr:spPr>
            <a:xfrm>
              <a:off x="2644884" y="6453614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380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,06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267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,41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2,13%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53614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["380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,06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/"267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,41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−𝟏]∗𝟏𝟎𝟎="4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2,13%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FIPENV/INCTFU2.XLS" TargetMode="External"/><Relationship Id="rId2" Type="http://schemas.openxmlformats.org/officeDocument/2006/relationships/externalLinkPath" Target="file:///G:\EXC_DECO\FIPENV\INCTFU2.XLS" TargetMode="External"/><Relationship Id="rId1" Type="http://schemas.openxmlformats.org/officeDocument/2006/relationships/externalLinkPath" Target="/EXC_DECO/FIPENV/INCTFU2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FIPENV/INCTFR2.XLS" TargetMode="External"/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>
        <row r="5">
          <cell r="C5">
            <v>100</v>
          </cell>
          <cell r="D5">
            <v>100</v>
          </cell>
          <cell r="E5">
            <v>100</v>
          </cell>
        </row>
        <row r="6">
          <cell r="C6">
            <v>100.02605367056137</v>
          </cell>
          <cell r="D6">
            <v>100.24306655771061</v>
          </cell>
          <cell r="E6">
            <v>100.42371116848504</v>
          </cell>
        </row>
        <row r="7">
          <cell r="C7">
            <v>101.62935647433714</v>
          </cell>
          <cell r="D7">
            <v>101.88783082901122</v>
          </cell>
          <cell r="E7">
            <v>102.10189889231282</v>
          </cell>
        </row>
        <row r="8">
          <cell r="C8">
            <v>103.72033054759471</v>
          </cell>
          <cell r="D8">
            <v>103.98078815269416</v>
          </cell>
          <cell r="E8">
            <v>104.19651036895145</v>
          </cell>
        </row>
        <row r="9">
          <cell r="C9">
            <v>104.1144758201896</v>
          </cell>
          <cell r="D9">
            <v>104.72499708153362</v>
          </cell>
          <cell r="E9">
            <v>105.23236445406845</v>
          </cell>
        </row>
        <row r="10">
          <cell r="C10">
            <v>103.90404232719402</v>
          </cell>
          <cell r="D10">
            <v>104.52904290979438</v>
          </cell>
          <cell r="E10">
            <v>105.0501790622137</v>
          </cell>
        </row>
        <row r="11">
          <cell r="C11">
            <v>103.65352626410406</v>
          </cell>
          <cell r="D11">
            <v>104.21218084485434</v>
          </cell>
          <cell r="E11">
            <v>104.67747980344801</v>
          </cell>
        </row>
        <row r="12">
          <cell r="C12">
            <v>103.94746511146295</v>
          </cell>
          <cell r="D12">
            <v>104.5019428647666</v>
          </cell>
          <cell r="E12">
            <v>104.96377113350546</v>
          </cell>
        </row>
        <row r="13">
          <cell r="C13">
            <v>104.54202323452979</v>
          </cell>
          <cell r="D13">
            <v>105.69851408368494</v>
          </cell>
          <cell r="E13">
            <v>106.66278004497377</v>
          </cell>
        </row>
        <row r="14">
          <cell r="C14">
            <v>104.15789860445852</v>
          </cell>
          <cell r="D14">
            <v>105.20508480229476</v>
          </cell>
          <cell r="E14">
            <v>106.07666361289247</v>
          </cell>
        </row>
        <row r="15">
          <cell r="C15">
            <v>104.44181680929383</v>
          </cell>
          <cell r="D15">
            <v>105.42542901455899</v>
          </cell>
          <cell r="E15">
            <v>106.24427417339885</v>
          </cell>
        </row>
        <row r="16">
          <cell r="C16">
            <v>104.7557969416999</v>
          </cell>
          <cell r="D16">
            <v>105.72561412871271</v>
          </cell>
          <cell r="E16">
            <v>106.5295244440743</v>
          </cell>
        </row>
        <row r="17">
          <cell r="C17">
            <v>104.57876559044966</v>
          </cell>
          <cell r="D17">
            <v>105.49630605540084</v>
          </cell>
          <cell r="E17">
            <v>106.25884900474722</v>
          </cell>
        </row>
        <row r="18">
          <cell r="C18">
            <v>105.15328242846932</v>
          </cell>
          <cell r="D18">
            <v>106.16129946800528</v>
          </cell>
          <cell r="E18">
            <v>107.00008328475056</v>
          </cell>
        </row>
        <row r="19">
          <cell r="C19">
            <v>109.57906620972537</v>
          </cell>
          <cell r="D19">
            <v>110.62655304104199</v>
          </cell>
          <cell r="E19">
            <v>111.40376447072542</v>
          </cell>
        </row>
        <row r="20">
          <cell r="C20">
            <v>109.95317019727305</v>
          </cell>
          <cell r="D20">
            <v>111.09767690075546</v>
          </cell>
          <cell r="E20">
            <v>112.04922128758224</v>
          </cell>
        </row>
        <row r="21">
          <cell r="C21">
            <v>109.75275734680108</v>
          </cell>
          <cell r="D21">
            <v>111.05389990494139</v>
          </cell>
          <cell r="E21">
            <v>112.13667027567253</v>
          </cell>
        </row>
        <row r="22">
          <cell r="C22">
            <v>109.74941713262655</v>
          </cell>
          <cell r="D22">
            <v>111.01429214682388</v>
          </cell>
          <cell r="E22">
            <v>112.06691929707672</v>
          </cell>
        </row>
        <row r="23">
          <cell r="C23">
            <v>111.23581244029367</v>
          </cell>
          <cell r="D23">
            <v>112.67781798775911</v>
          </cell>
          <cell r="E23">
            <v>113.87523944365786</v>
          </cell>
        </row>
        <row r="24">
          <cell r="C24">
            <v>110.83498673934974</v>
          </cell>
          <cell r="D24">
            <v>112.34427897203277</v>
          </cell>
          <cell r="E24">
            <v>113.6003997668027</v>
          </cell>
        </row>
        <row r="25">
          <cell r="C25">
            <v>110.75148138498641</v>
          </cell>
          <cell r="D25">
            <v>112.33802511548789</v>
          </cell>
          <cell r="E25">
            <v>113.6576580328142</v>
          </cell>
        </row>
        <row r="26">
          <cell r="C26">
            <v>110.49762510772193</v>
          </cell>
          <cell r="D26">
            <v>112.0107399563064</v>
          </cell>
          <cell r="E26">
            <v>113.26621970517201</v>
          </cell>
        </row>
        <row r="27">
          <cell r="C27">
            <v>111.13894622923223</v>
          </cell>
          <cell r="D27">
            <v>112.73201807781466</v>
          </cell>
          <cell r="E27">
            <v>114.05430165736654</v>
          </cell>
        </row>
        <row r="29">
          <cell r="C29">
            <v>111.44979167746894</v>
          </cell>
          <cell r="D29">
            <v>113.12210148295421</v>
          </cell>
          <cell r="E29">
            <v>114.51079054884968</v>
          </cell>
        </row>
        <row r="30">
          <cell r="C30">
            <v>111.376258345628</v>
          </cell>
          <cell r="D30">
            <v>113.1471335731236</v>
          </cell>
          <cell r="E30">
            <v>114.61913113468779</v>
          </cell>
        </row>
        <row r="31">
          <cell r="C31">
            <v>111.65033712794424</v>
          </cell>
          <cell r="D31">
            <v>113.71661362447706</v>
          </cell>
          <cell r="E31">
            <v>115.43376900127804</v>
          </cell>
        </row>
        <row r="32">
          <cell r="C32">
            <v>116.60046733050936</v>
          </cell>
          <cell r="D32">
            <v>118.78978389880527</v>
          </cell>
          <cell r="E32">
            <v>120.60807371144914</v>
          </cell>
        </row>
        <row r="33">
          <cell r="C33">
            <v>116.6405764206044</v>
          </cell>
          <cell r="D33">
            <v>118.83984807914403</v>
          </cell>
          <cell r="E33">
            <v>120.66120226796589</v>
          </cell>
        </row>
        <row r="34">
          <cell r="C34">
            <v>117.268952165427</v>
          </cell>
          <cell r="D34">
            <v>119.87242179863107</v>
          </cell>
          <cell r="E34">
            <v>122.03525258258551</v>
          </cell>
        </row>
        <row r="35">
          <cell r="C35">
            <v>117.37925216318841</v>
          </cell>
          <cell r="D35">
            <v>120.04973243733086</v>
          </cell>
          <cell r="E35">
            <v>122.26651806389373</v>
          </cell>
        </row>
        <row r="36">
          <cell r="C36">
            <v>117.56642791696535</v>
          </cell>
          <cell r="D36">
            <v>120.30631136156704</v>
          </cell>
          <cell r="E36">
            <v>122.59570676701715</v>
          </cell>
        </row>
        <row r="37">
          <cell r="C37">
            <v>118.63600365283358</v>
          </cell>
          <cell r="D37">
            <v>121.52245374229621</v>
          </cell>
          <cell r="E37">
            <v>123.9187119979246</v>
          </cell>
        </row>
        <row r="38">
          <cell r="C38">
            <v>119.96628847431968</v>
          </cell>
          <cell r="D38">
            <v>123.94639447369809</v>
          </cell>
          <cell r="E38">
            <v>127.23872591202071</v>
          </cell>
        </row>
        <row r="39">
          <cell r="C39">
            <v>120.30721574012767</v>
          </cell>
          <cell r="D39">
            <v>124.71821725392071</v>
          </cell>
          <cell r="E39">
            <v>128.35755080807942</v>
          </cell>
        </row>
        <row r="40">
          <cell r="C40">
            <v>121.77788237694647</v>
          </cell>
          <cell r="D40">
            <v>126.97110536916516</v>
          </cell>
          <cell r="E40">
            <v>131.2712875252827</v>
          </cell>
        </row>
        <row r="41">
          <cell r="C41">
            <v>122.99452477649659</v>
          </cell>
          <cell r="D41">
            <v>128.41253656141876</v>
          </cell>
          <cell r="E41">
            <v>132.90368846767007</v>
          </cell>
        </row>
        <row r="42">
          <cell r="C42">
            <v>124.10420960245987</v>
          </cell>
          <cell r="D42">
            <v>129.70377521265607</v>
          </cell>
          <cell r="E42">
            <v>134.34440991203618</v>
          </cell>
        </row>
        <row r="43">
          <cell r="C43">
            <v>124.00727930139681</v>
          </cell>
          <cell r="D43">
            <v>129.58070076932327</v>
          </cell>
          <cell r="E43">
            <v>134.20585897053175</v>
          </cell>
        </row>
        <row r="44">
          <cell r="C44">
            <v>128.59642769310639</v>
          </cell>
          <cell r="D44">
            <v>133.74437176749726</v>
          </cell>
          <cell r="E44">
            <v>138.02069767571527</v>
          </cell>
        </row>
        <row r="45">
          <cell r="C45">
            <v>128.24547315477463</v>
          </cell>
          <cell r="D45">
            <v>133.27293406930724</v>
          </cell>
          <cell r="E45">
            <v>137.44461744524924</v>
          </cell>
        </row>
        <row r="46">
          <cell r="C46">
            <v>132.77111548716704</v>
          </cell>
          <cell r="D46">
            <v>137.88301067550188</v>
          </cell>
          <cell r="E46">
            <v>142.13034778274664</v>
          </cell>
        </row>
        <row r="47">
          <cell r="C47">
            <v>133.84737607138447</v>
          </cell>
          <cell r="D47">
            <v>139.08455100363224</v>
          </cell>
          <cell r="E47">
            <v>143.43668523121744</v>
          </cell>
        </row>
        <row r="48">
          <cell r="C48">
            <v>134.18830333719245</v>
          </cell>
          <cell r="D48">
            <v>139.33069989029786</v>
          </cell>
          <cell r="E48">
            <v>143.60336305558374</v>
          </cell>
        </row>
        <row r="49">
          <cell r="C49">
            <v>136.07008814748562</v>
          </cell>
          <cell r="D49">
            <v>141.52726580266116</v>
          </cell>
          <cell r="E49">
            <v>146.06186096498655</v>
          </cell>
        </row>
        <row r="50">
          <cell r="C50">
            <v>136.24723662873879</v>
          </cell>
          <cell r="D50">
            <v>141.72960853153035</v>
          </cell>
          <cell r="E50">
            <v>146.28062560946728</v>
          </cell>
        </row>
        <row r="51">
          <cell r="C51">
            <v>134.99716998744282</v>
          </cell>
          <cell r="D51">
            <v>140.18596297108508</v>
          </cell>
          <cell r="E51">
            <v>144.49404767954113</v>
          </cell>
        </row>
        <row r="52">
          <cell r="C52">
            <v>136.29068814300845</v>
          </cell>
          <cell r="D52">
            <v>141.63573819339513</v>
          </cell>
          <cell r="E52">
            <v>146.07436180181401</v>
          </cell>
        </row>
        <row r="53">
          <cell r="C53">
            <v>137.2633335778136</v>
          </cell>
          <cell r="D53">
            <v>142.88734270186427</v>
          </cell>
          <cell r="E53">
            <v>147.55779443867399</v>
          </cell>
        </row>
        <row r="54">
          <cell r="C54">
            <v>138.46994870483991</v>
          </cell>
          <cell r="D54">
            <v>144.22655952592623</v>
          </cell>
          <cell r="E54">
            <v>149.00789151066076</v>
          </cell>
        </row>
        <row r="55">
          <cell r="C55">
            <v>137.94184568525503</v>
          </cell>
          <cell r="D55">
            <v>143.60701529423403</v>
          </cell>
          <cell r="E55">
            <v>148.31201159393149</v>
          </cell>
        </row>
        <row r="56">
          <cell r="C56">
            <v>143.20616376023142</v>
          </cell>
          <cell r="D56">
            <v>148.85123818471968</v>
          </cell>
          <cell r="E56">
            <v>153.54257006982618</v>
          </cell>
        </row>
        <row r="57">
          <cell r="C57">
            <v>144.67014554870104</v>
          </cell>
          <cell r="D57">
            <v>151.07700820228064</v>
          </cell>
          <cell r="E57">
            <v>156.40005302130581</v>
          </cell>
        </row>
        <row r="58">
          <cell r="C58">
            <v>145.24170008255561</v>
          </cell>
          <cell r="D58">
            <v>151.73618657674103</v>
          </cell>
          <cell r="E58">
            <v>157.1334354485175</v>
          </cell>
        </row>
        <row r="60">
          <cell r="C60">
            <v>147.20145316091038</v>
          </cell>
          <cell r="D60">
            <v>153.64045921359539</v>
          </cell>
          <cell r="E60">
            <v>158.99867861643864</v>
          </cell>
        </row>
        <row r="61">
          <cell r="C61">
            <v>147.2774435863976</v>
          </cell>
          <cell r="D61">
            <v>153.6774929093724</v>
          </cell>
          <cell r="E61">
            <v>159.0306020936402</v>
          </cell>
        </row>
        <row r="62">
          <cell r="C62">
            <v>149.28519061769163</v>
          </cell>
          <cell r="D62">
            <v>156.02049139553185</v>
          </cell>
          <cell r="E62">
            <v>161.60728275348225</v>
          </cell>
        </row>
        <row r="63">
          <cell r="C63">
            <v>150.33705808627795</v>
          </cell>
          <cell r="D63">
            <v>157.10187531222081</v>
          </cell>
          <cell r="E63">
            <v>162.71700362763255</v>
          </cell>
        </row>
        <row r="64">
          <cell r="C64">
            <v>151.42972041486269</v>
          </cell>
          <cell r="D64">
            <v>158.65482162180382</v>
          </cell>
          <cell r="E64">
            <v>164.57008547090541</v>
          </cell>
        </row>
        <row r="65">
          <cell r="C65">
            <v>152.48198783305685</v>
          </cell>
          <cell r="D65">
            <v>159.72632988628561</v>
          </cell>
          <cell r="E65">
            <v>165.66718897073315</v>
          </cell>
        </row>
        <row r="66">
          <cell r="C66">
            <v>153.37427540811996</v>
          </cell>
          <cell r="D66">
            <v>160.62674247627754</v>
          </cell>
          <cell r="E66">
            <v>166.57746412065262</v>
          </cell>
        </row>
        <row r="67">
          <cell r="C67">
            <v>153.99659699789956</v>
          </cell>
          <cell r="D67">
            <v>161.24718032619521</v>
          </cell>
          <cell r="E67">
            <v>167.20301225724555</v>
          </cell>
        </row>
        <row r="68">
          <cell r="C68">
            <v>154.49253451160567</v>
          </cell>
          <cell r="D68">
            <v>161.78540337148789</v>
          </cell>
          <cell r="E68">
            <v>167.76547352222582</v>
          </cell>
        </row>
        <row r="69">
          <cell r="C69">
            <v>162.76349240147832</v>
          </cell>
          <cell r="D69">
            <v>169.91800296412137</v>
          </cell>
          <cell r="E69">
            <v>175.88467789049514</v>
          </cell>
        </row>
        <row r="70">
          <cell r="C70">
            <v>163.47940219948953</v>
          </cell>
          <cell r="D70">
            <v>170.56485818369333</v>
          </cell>
          <cell r="E70">
            <v>176.49426428848733</v>
          </cell>
        </row>
        <row r="71">
          <cell r="C71">
            <v>163.91534727202151</v>
          </cell>
          <cell r="D71">
            <v>170.96975992418876</v>
          </cell>
          <cell r="E71">
            <v>176.88342667723046</v>
          </cell>
        </row>
        <row r="72">
          <cell r="C72">
            <v>165.3711638445136</v>
          </cell>
          <cell r="D72">
            <v>172.3202553635241</v>
          </cell>
          <cell r="E72">
            <v>178.17860775226609</v>
          </cell>
        </row>
        <row r="73">
          <cell r="C73">
            <v>180.59324591842818</v>
          </cell>
          <cell r="D73">
            <v>187.73367954591964</v>
          </cell>
          <cell r="E73">
            <v>193.84391406475737</v>
          </cell>
        </row>
        <row r="75">
          <cell r="C75">
            <v>173.15009409770639</v>
          </cell>
          <cell r="D75">
            <v>178.84451806001027</v>
          </cell>
          <cell r="E75">
            <v>183.60133979504459</v>
          </cell>
        </row>
        <row r="76">
          <cell r="C76">
            <v>175.2142808317586</v>
          </cell>
          <cell r="D76">
            <v>180.97964611694891</v>
          </cell>
          <cell r="E76">
            <v>185.79610408688723</v>
          </cell>
        </row>
        <row r="77">
          <cell r="C77">
            <v>175.57844458432371</v>
          </cell>
          <cell r="D77">
            <v>181.32690077807086</v>
          </cell>
          <cell r="E77">
            <v>186.12439827965582</v>
          </cell>
        </row>
        <row r="78">
          <cell r="C78">
            <v>175.55002204753814</v>
          </cell>
          <cell r="D78">
            <v>181.42312797332158</v>
          </cell>
          <cell r="E78">
            <v>186.34326107483494</v>
          </cell>
        </row>
        <row r="79">
          <cell r="C79">
            <v>176.90009254485287</v>
          </cell>
          <cell r="D79">
            <v>182.78983306528755</v>
          </cell>
          <cell r="E79">
            <v>187.7198466931109</v>
          </cell>
        </row>
        <row r="80">
          <cell r="C80">
            <v>176.14334250293692</v>
          </cell>
          <cell r="D80">
            <v>181.88752878518346</v>
          </cell>
          <cell r="E80">
            <v>186.70530513788813</v>
          </cell>
        </row>
        <row r="81">
          <cell r="C81">
            <v>174.98867694602311</v>
          </cell>
          <cell r="D81">
            <v>180.81926745819783</v>
          </cell>
          <cell r="E81">
            <v>185.69996809274318</v>
          </cell>
        </row>
        <row r="82">
          <cell r="C82">
            <v>177.23228094353422</v>
          </cell>
          <cell r="D82">
            <v>183.68098056913067</v>
          </cell>
          <cell r="E82">
            <v>189.14245486177489</v>
          </cell>
        </row>
        <row r="83">
          <cell r="C83">
            <v>177.59466828755023</v>
          </cell>
          <cell r="D83">
            <v>183.81904567535989</v>
          </cell>
          <cell r="E83">
            <v>189.06472788778609</v>
          </cell>
        </row>
        <row r="84">
          <cell r="C84">
            <v>178.12048521808333</v>
          </cell>
          <cell r="D84">
            <v>184.08262451452475</v>
          </cell>
          <cell r="E84">
            <v>189.07597784454762</v>
          </cell>
        </row>
        <row r="85">
          <cell r="C85">
            <v>178.15601338906532</v>
          </cell>
          <cell r="D85">
            <v>184.04218120057882</v>
          </cell>
          <cell r="E85">
            <v>188.96245555359025</v>
          </cell>
        </row>
        <row r="86">
          <cell r="C86">
            <v>179.30712612888101</v>
          </cell>
          <cell r="D86">
            <v>185.28755635070701</v>
          </cell>
          <cell r="E86">
            <v>190.29608679150391</v>
          </cell>
        </row>
        <row r="87">
          <cell r="C87">
            <v>179.18633034754231</v>
          </cell>
          <cell r="D87">
            <v>185.04071267593355</v>
          </cell>
          <cell r="E87">
            <v>189.92995183508279</v>
          </cell>
        </row>
        <row r="88">
          <cell r="C88">
            <v>179.88801172443615</v>
          </cell>
          <cell r="D88">
            <v>185.35449700827272</v>
          </cell>
          <cell r="E88">
            <v>189.86756571122339</v>
          </cell>
        </row>
        <row r="89">
          <cell r="C89">
            <v>180.54883570470071</v>
          </cell>
          <cell r="D89">
            <v>185.86213032814578</v>
          </cell>
          <cell r="E89">
            <v>190.22449615756682</v>
          </cell>
        </row>
        <row r="90">
          <cell r="C90">
            <v>180.7016068399231</v>
          </cell>
          <cell r="D90">
            <v>186.07410907710377</v>
          </cell>
          <cell r="E90">
            <v>190.49347239650186</v>
          </cell>
        </row>
        <row r="91">
          <cell r="C91">
            <v>181.71948893855645</v>
          </cell>
          <cell r="D91">
            <v>187.16747315067659</v>
          </cell>
          <cell r="E91">
            <v>191.65733155965049</v>
          </cell>
        </row>
        <row r="92">
          <cell r="C92">
            <v>181.77455760357853</v>
          </cell>
          <cell r="D92">
            <v>187.15771097144824</v>
          </cell>
          <cell r="E92">
            <v>191.58369547902947</v>
          </cell>
        </row>
        <row r="93">
          <cell r="C93">
            <v>181.73014738985103</v>
          </cell>
          <cell r="D93">
            <v>187.11308386640439</v>
          </cell>
          <cell r="E93">
            <v>191.55096833208677</v>
          </cell>
        </row>
        <row r="94">
          <cell r="C94">
            <v>184.91169510128603</v>
          </cell>
          <cell r="D94">
            <v>190.9621716764311</v>
          </cell>
          <cell r="E94">
            <v>196.01515571973496</v>
          </cell>
        </row>
        <row r="95">
          <cell r="C95">
            <v>184.99518630309367</v>
          </cell>
          <cell r="D95">
            <v>191.05979346871436</v>
          </cell>
          <cell r="E95">
            <v>196.13788252076989</v>
          </cell>
        </row>
        <row r="96">
          <cell r="C96">
            <v>186.61970249696432</v>
          </cell>
          <cell r="D96">
            <v>192.99678214560251</v>
          </cell>
          <cell r="E96">
            <v>198.36770542800477</v>
          </cell>
        </row>
        <row r="97">
          <cell r="C97">
            <v>186.76396091541855</v>
          </cell>
          <cell r="D97">
            <v>193.16330282096101</v>
          </cell>
          <cell r="E97">
            <v>198.55497672573406</v>
          </cell>
        </row>
        <row r="98">
          <cell r="C98">
            <v>186.77536170664203</v>
          </cell>
          <cell r="D98">
            <v>193.17573474668188</v>
          </cell>
          <cell r="E98">
            <v>198.56835115548151</v>
          </cell>
        </row>
        <row r="99">
          <cell r="C99">
            <v>186.8740926536486</v>
          </cell>
          <cell r="D99">
            <v>193.31419904327458</v>
          </cell>
          <cell r="E99">
            <v>198.74447703077476</v>
          </cell>
        </row>
        <row r="100">
          <cell r="C100">
            <v>186.97842336261812</v>
          </cell>
          <cell r="D100">
            <v>193.47436616666695</v>
          </cell>
          <cell r="E100">
            <v>198.95770490431889</v>
          </cell>
        </row>
        <row r="101">
          <cell r="C101">
            <v>187.06128385518767</v>
          </cell>
          <cell r="D101">
            <v>193.62069577832295</v>
          </cell>
          <cell r="E101">
            <v>199.16448949447403</v>
          </cell>
        </row>
        <row r="102">
          <cell r="C102">
            <v>187.4594468239423</v>
          </cell>
          <cell r="D102">
            <v>194.24441490505112</v>
          </cell>
          <cell r="E102">
            <v>200.00264410853683</v>
          </cell>
        </row>
        <row r="103">
          <cell r="C103">
            <v>187.56692380560307</v>
          </cell>
          <cell r="D103">
            <v>194.39912599249064</v>
          </cell>
          <cell r="E103">
            <v>200.20216544852465</v>
          </cell>
        </row>
        <row r="104">
          <cell r="C104">
            <v>187.76101007167711</v>
          </cell>
          <cell r="D104">
            <v>194.6716373206184</v>
          </cell>
          <cell r="E104">
            <v>200.54901571557451</v>
          </cell>
        </row>
        <row r="105">
          <cell r="C105">
            <v>187.8111582042271</v>
          </cell>
          <cell r="D105">
            <v>194.75046202249871</v>
          </cell>
          <cell r="E105">
            <v>200.65510500282244</v>
          </cell>
        </row>
        <row r="106">
          <cell r="C106">
            <v>193.86453188260995</v>
          </cell>
          <cell r="D106">
            <v>202.10240213404802</v>
          </cell>
          <cell r="E106">
            <v>209.2267517259653</v>
          </cell>
        </row>
        <row r="107">
          <cell r="C107">
            <v>196.86256509385194</v>
          </cell>
          <cell r="D107">
            <v>204.8254795500338</v>
          </cell>
          <cell r="E107">
            <v>211.6746887721205</v>
          </cell>
        </row>
        <row r="108">
          <cell r="C108">
            <v>199.47566985116728</v>
          </cell>
          <cell r="D108">
            <v>207.15566257978392</v>
          </cell>
          <cell r="E108">
            <v>213.72362118807192</v>
          </cell>
        </row>
        <row r="109">
          <cell r="C109">
            <v>201.05686631229463</v>
          </cell>
          <cell r="D109">
            <v>208.52957910565473</v>
          </cell>
          <cell r="E109">
            <v>214.89279674046512</v>
          </cell>
        </row>
        <row r="110">
          <cell r="C110">
            <v>201.16421106060474</v>
          </cell>
          <cell r="D110">
            <v>208.68389758943485</v>
          </cell>
          <cell r="E110">
            <v>215.09167665218681</v>
          </cell>
        </row>
        <row r="111">
          <cell r="C111">
            <v>201.90781043674221</v>
          </cell>
          <cell r="D111">
            <v>209.42135156610576</v>
          </cell>
          <cell r="E111">
            <v>215.82031218167623</v>
          </cell>
        </row>
        <row r="112">
          <cell r="C112">
            <v>203.466990353944</v>
          </cell>
          <cell r="D112">
            <v>210.71188705325415</v>
          </cell>
          <cell r="E112">
            <v>216.84742722280419</v>
          </cell>
        </row>
        <row r="113">
          <cell r="C113">
            <v>203.24247164973272</v>
          </cell>
          <cell r="D113">
            <v>210.54611781269557</v>
          </cell>
          <cell r="E113">
            <v>216.7388056410106</v>
          </cell>
        </row>
        <row r="114">
          <cell r="C114">
            <v>202.11985733086993</v>
          </cell>
          <cell r="D114">
            <v>209.59462569799214</v>
          </cell>
          <cell r="E114">
            <v>215.95561873907849</v>
          </cell>
        </row>
        <row r="115">
          <cell r="C115">
            <v>201.73327598671548</v>
          </cell>
          <cell r="D115">
            <v>209.29134212652417</v>
          </cell>
          <cell r="E115">
            <v>215.73363104071441</v>
          </cell>
        </row>
        <row r="116">
          <cell r="C116">
            <v>201.37622367132624</v>
          </cell>
          <cell r="D116">
            <v>209.01865676560024</v>
          </cell>
          <cell r="E116">
            <v>215.54314898360914</v>
          </cell>
        </row>
        <row r="117">
          <cell r="C117">
            <v>199.89260354007646</v>
          </cell>
          <cell r="D117">
            <v>207.89502847248997</v>
          </cell>
          <cell r="E117">
            <v>214.77012283520554</v>
          </cell>
        </row>
        <row r="118">
          <cell r="C118">
            <v>204.22457790353749</v>
          </cell>
          <cell r="D118">
            <v>213.16584161589333</v>
          </cell>
          <cell r="E118">
            <v>220.92293614560674</v>
          </cell>
        </row>
        <row r="119">
          <cell r="C119">
            <v>203.96644696188636</v>
          </cell>
          <cell r="D119">
            <v>212.69523733902005</v>
          </cell>
          <cell r="E119">
            <v>220.24987289879667</v>
          </cell>
        </row>
        <row r="120">
          <cell r="C120">
            <v>203.24899732876113</v>
          </cell>
          <cell r="D120">
            <v>212.07080902438918</v>
          </cell>
          <cell r="E120">
            <v>219.71735746960317</v>
          </cell>
        </row>
        <row r="121">
          <cell r="C121">
            <v>202.1066114073835</v>
          </cell>
          <cell r="D121">
            <v>211.21490427426596</v>
          </cell>
          <cell r="E121">
            <v>219.14031058939884</v>
          </cell>
        </row>
        <row r="122">
          <cell r="C122">
            <v>202.24035651084586</v>
          </cell>
          <cell r="D122">
            <v>211.32881575491194</v>
          </cell>
          <cell r="E122">
            <v>219.23470062492177</v>
          </cell>
        </row>
        <row r="123">
          <cell r="C123">
            <v>202.72666392642728</v>
          </cell>
          <cell r="D123">
            <v>211.79966220200834</v>
          </cell>
          <cell r="E123">
            <v>219.68882240569457</v>
          </cell>
        </row>
        <row r="124">
          <cell r="C124">
            <v>202.7728950082039</v>
          </cell>
          <cell r="D124">
            <v>211.91696463881019</v>
          </cell>
          <cell r="E124">
            <v>219.87400466848004</v>
          </cell>
        </row>
        <row r="125">
          <cell r="C125">
            <v>202.83227570133434</v>
          </cell>
          <cell r="D125">
            <v>212.03995992786278</v>
          </cell>
          <cell r="E125">
            <v>220.05768687311769</v>
          </cell>
        </row>
        <row r="126">
          <cell r="C126">
            <v>202.49771809957525</v>
          </cell>
          <cell r="D126">
            <v>211.79027592255557</v>
          </cell>
          <cell r="E126">
            <v>219.89060262846056</v>
          </cell>
        </row>
        <row r="127">
          <cell r="C127">
            <v>203.96726071308805</v>
          </cell>
          <cell r="D127">
            <v>213.42086386942458</v>
          </cell>
          <cell r="E127">
            <v>221.66962040361628</v>
          </cell>
        </row>
        <row r="128">
          <cell r="C128">
            <v>204.00858587264412</v>
          </cell>
          <cell r="D128">
            <v>212.87769642701514</v>
          </cell>
          <cell r="E128">
            <v>220.56654477998646</v>
          </cell>
        </row>
        <row r="129">
          <cell r="C129">
            <v>204.49909964371281</v>
          </cell>
          <cell r="D129">
            <v>213.20153156483153</v>
          </cell>
          <cell r="E129">
            <v>220.7288235545478</v>
          </cell>
        </row>
        <row r="130">
          <cell r="C130">
            <v>210.5637796369289</v>
          </cell>
          <cell r="D130">
            <v>220.36371298044264</v>
          </cell>
          <cell r="E130">
            <v>228.91811507004161</v>
          </cell>
        </row>
        <row r="131">
          <cell r="C131">
            <v>212.83135780208517</v>
          </cell>
          <cell r="D131">
            <v>222.1347196884042</v>
          </cell>
          <cell r="E131">
            <v>230.20463035425567</v>
          </cell>
        </row>
        <row r="132">
          <cell r="C132">
            <v>213.47857073987836</v>
          </cell>
          <cell r="D132">
            <v>222.86572634551763</v>
          </cell>
          <cell r="E132">
            <v>231.013329869377</v>
          </cell>
        </row>
        <row r="133">
          <cell r="C133">
            <v>214.12436158470487</v>
          </cell>
          <cell r="D133">
            <v>223.44232364544368</v>
          </cell>
          <cell r="E133">
            <v>231.52111585811565</v>
          </cell>
        </row>
        <row r="134">
          <cell r="C134">
            <v>216.0288338503895</v>
          </cell>
          <cell r="D134">
            <v>224.97202954752711</v>
          </cell>
          <cell r="E134">
            <v>232.68441052677446</v>
          </cell>
        </row>
        <row r="135">
          <cell r="C135">
            <v>217.68942530004611</v>
          </cell>
          <cell r="D135">
            <v>226.27273364592236</v>
          </cell>
          <cell r="E135">
            <v>233.63391445230229</v>
          </cell>
        </row>
        <row r="136">
          <cell r="C136">
            <v>219.58256951362944</v>
          </cell>
          <cell r="D136">
            <v>227.92394225528224</v>
          </cell>
          <cell r="E136">
            <v>235.04596321455199</v>
          </cell>
        </row>
        <row r="137">
          <cell r="C137">
            <v>221.9848453948531</v>
          </cell>
          <cell r="D137">
            <v>229.96002302120203</v>
          </cell>
          <cell r="E137">
            <v>236.72187742416642</v>
          </cell>
        </row>
        <row r="138">
          <cell r="C138">
            <v>222.58910242038161</v>
          </cell>
          <cell r="D138">
            <v>230.66687138419394</v>
          </cell>
          <cell r="E138">
            <v>237.52458981791162</v>
          </cell>
        </row>
        <row r="139">
          <cell r="C139">
            <v>224.09409591219796</v>
          </cell>
          <cell r="D139">
            <v>232.01515218851807</v>
          </cell>
          <cell r="E139">
            <v>238.71685647227329</v>
          </cell>
        </row>
        <row r="140">
          <cell r="C140">
            <v>225.63638919152459</v>
          </cell>
          <cell r="D140">
            <v>233.53496541784997</v>
          </cell>
          <cell r="E140">
            <v>240.20905764039173</v>
          </cell>
        </row>
        <row r="141">
          <cell r="C141">
            <v>226.40716653505589</v>
          </cell>
          <cell r="D141">
            <v>234.19908056263614</v>
          </cell>
          <cell r="E141">
            <v>240.76798621526925</v>
          </cell>
        </row>
        <row r="142">
          <cell r="C142">
            <v>232.83057944935226</v>
          </cell>
          <cell r="D142">
            <v>241.9709948558515</v>
          </cell>
          <cell r="E142">
            <v>249.80596814105195</v>
          </cell>
        </row>
        <row r="143">
          <cell r="C143">
            <v>232.17147393169495</v>
          </cell>
          <cell r="D143">
            <v>241.49023318151876</v>
          </cell>
          <cell r="E143">
            <v>249.49859917123126</v>
          </cell>
        </row>
        <row r="144">
          <cell r="C144">
            <v>231.94399434025905</v>
          </cell>
          <cell r="D144">
            <v>241.30998244989482</v>
          </cell>
          <cell r="E144">
            <v>249.3644749569269</v>
          </cell>
        </row>
        <row r="145">
          <cell r="C145">
            <v>231.79750907846704</v>
          </cell>
          <cell r="D145">
            <v>241.21414956184174</v>
          </cell>
          <cell r="E145">
            <v>249.31772765362911</v>
          </cell>
        </row>
        <row r="146">
          <cell r="C146">
            <v>232.75310567685699</v>
          </cell>
          <cell r="D146">
            <v>242.03143353283977</v>
          </cell>
          <cell r="E146">
            <v>249.99878565769527</v>
          </cell>
        </row>
        <row r="147">
          <cell r="C147">
            <v>233.90308455605836</v>
          </cell>
          <cell r="D147">
            <v>242.94959193880749</v>
          </cell>
          <cell r="E147">
            <v>250.69040260456026</v>
          </cell>
        </row>
        <row r="148">
          <cell r="C148">
            <v>234.49786293933343</v>
          </cell>
          <cell r="D148">
            <v>243.4064036822424</v>
          </cell>
          <cell r="E148">
            <v>251.01274302340923</v>
          </cell>
        </row>
        <row r="149">
          <cell r="C149">
            <v>234.92632979622007</v>
          </cell>
          <cell r="D149">
            <v>243.77007242099867</v>
          </cell>
          <cell r="E149">
            <v>251.31266704372871</v>
          </cell>
        </row>
        <row r="150">
          <cell r="C150">
            <v>234.53903431818281</v>
          </cell>
          <cell r="D150">
            <v>243.80317660668115</v>
          </cell>
          <cell r="E150">
            <v>251.74989890638057</v>
          </cell>
        </row>
        <row r="151">
          <cell r="C151">
            <v>234.60340680178865</v>
          </cell>
          <cell r="D151">
            <v>243.88589113236389</v>
          </cell>
          <cell r="E151">
            <v>251.8499249441924</v>
          </cell>
        </row>
        <row r="152">
          <cell r="C152">
            <v>237.34605360121935</v>
          </cell>
          <cell r="D152">
            <v>247.85277859649918</v>
          </cell>
          <cell r="E152">
            <v>256.97839988703083</v>
          </cell>
        </row>
        <row r="153">
          <cell r="C153">
            <v>237.47616151650843</v>
          </cell>
          <cell r="D153">
            <v>247.63083533409133</v>
          </cell>
          <cell r="E153">
            <v>256.41879807331873</v>
          </cell>
        </row>
        <row r="154">
          <cell r="C154">
            <v>245.68518429701811</v>
          </cell>
          <cell r="D154">
            <v>257.09642198389218</v>
          </cell>
          <cell r="E154">
            <v>267.05536386540922</v>
          </cell>
        </row>
        <row r="155">
          <cell r="C155">
            <v>246.83838797740242</v>
          </cell>
          <cell r="D155">
            <v>258.04561853894438</v>
          </cell>
          <cell r="E155">
            <v>267.80464197054278</v>
          </cell>
        </row>
        <row r="156">
          <cell r="C156">
            <v>248.6799048685684</v>
          </cell>
          <cell r="D156">
            <v>260.12799857053199</v>
          </cell>
          <cell r="E156">
            <v>270.11042283838435</v>
          </cell>
        </row>
        <row r="157">
          <cell r="C157">
            <v>251.41372637647316</v>
          </cell>
          <cell r="D157">
            <v>262.29703908100117</v>
          </cell>
          <cell r="E157">
            <v>271.72781120901237</v>
          </cell>
        </row>
        <row r="158">
          <cell r="C158">
            <v>253.66073810572533</v>
          </cell>
          <cell r="D158">
            <v>264.08790854155865</v>
          </cell>
          <cell r="E158">
            <v>273.07298778879323</v>
          </cell>
        </row>
        <row r="159">
          <cell r="C159">
            <v>255.18711452589554</v>
          </cell>
          <cell r="D159">
            <v>265.43392184702708</v>
          </cell>
          <cell r="E159">
            <v>274.24025352858013</v>
          </cell>
        </row>
        <row r="160">
          <cell r="C160">
            <v>255.67714974465503</v>
          </cell>
          <cell r="D160">
            <v>266.09966006771037</v>
          </cell>
          <cell r="E160">
            <v>275.07232246020283</v>
          </cell>
        </row>
        <row r="161">
          <cell r="C161">
            <v>255.90022797213075</v>
          </cell>
          <cell r="D161">
            <v>266.31813157825405</v>
          </cell>
          <cell r="E161">
            <v>275.28550233536737</v>
          </cell>
        </row>
        <row r="162">
          <cell r="C162">
            <v>257.00741504209975</v>
          </cell>
          <cell r="D162">
            <v>267.40960318684341</v>
          </cell>
          <cell r="E162">
            <v>276.35755640301062</v>
          </cell>
        </row>
        <row r="163">
          <cell r="C163">
            <v>258.53997381475602</v>
          </cell>
          <cell r="D163">
            <v>269.09210058290239</v>
          </cell>
          <cell r="E163">
            <v>278.17759859873382</v>
          </cell>
        </row>
        <row r="164">
          <cell r="C164">
            <v>259.11743175801803</v>
          </cell>
          <cell r="D164">
            <v>269.9918957838143</v>
          </cell>
          <cell r="E164">
            <v>279.38380541490574</v>
          </cell>
        </row>
        <row r="165">
          <cell r="C165">
            <v>259.3351006062594</v>
          </cell>
          <cell r="D165">
            <v>270.26382397519205</v>
          </cell>
          <cell r="E165">
            <v>279.70683697836625</v>
          </cell>
        </row>
        <row r="166">
          <cell r="C166">
            <v>266.90945616734263</v>
          </cell>
          <cell r="D166">
            <v>279.54603263474496</v>
          </cell>
          <cell r="E166">
            <v>290.59470995405616</v>
          </cell>
        </row>
        <row r="167">
          <cell r="C167">
            <v>266.93160982189011</v>
          </cell>
          <cell r="D167">
            <v>279.61550598015242</v>
          </cell>
          <cell r="E167">
            <v>290.70941208463557</v>
          </cell>
        </row>
        <row r="168">
          <cell r="C168">
            <v>268.47786458435155</v>
          </cell>
          <cell r="D168">
            <v>281.03539702537739</v>
          </cell>
          <cell r="E168">
            <v>292.00219021230293</v>
          </cell>
        </row>
        <row r="169">
          <cell r="C169">
            <v>269.1130481903117</v>
          </cell>
          <cell r="D169">
            <v>281.64167199982001</v>
          </cell>
          <cell r="E169">
            <v>292.57827496641357</v>
          </cell>
        </row>
        <row r="170">
          <cell r="C170">
            <v>271.13825193291751</v>
          </cell>
          <cell r="D170">
            <v>283.78404034522919</v>
          </cell>
          <cell r="E170">
            <v>294.82485842871984</v>
          </cell>
        </row>
        <row r="171">
          <cell r="C171">
            <v>273.77025584294017</v>
          </cell>
          <cell r="D171">
            <v>285.86712827441136</v>
          </cell>
          <cell r="E171">
            <v>296.37188914482726</v>
          </cell>
        </row>
        <row r="172">
          <cell r="C172">
            <v>274.95921989076857</v>
          </cell>
          <cell r="D172">
            <v>286.89909089119311</v>
          </cell>
          <cell r="E172">
            <v>297.24880772110328</v>
          </cell>
        </row>
        <row r="173">
          <cell r="C173">
            <v>275.35534751221087</v>
          </cell>
          <cell r="D173">
            <v>287.74218460411811</v>
          </cell>
          <cell r="E173">
            <v>298.51838038038983</v>
          </cell>
        </row>
        <row r="174">
          <cell r="C174">
            <v>277.20639657795152</v>
          </cell>
          <cell r="D174">
            <v>289.58037951929543</v>
          </cell>
          <cell r="E174">
            <v>300.33696363739455</v>
          </cell>
        </row>
        <row r="175">
          <cell r="C175">
            <v>271.31186670619917</v>
          </cell>
          <cell r="D175">
            <v>281.80598856666984</v>
          </cell>
          <cell r="E175">
            <v>290.78555687403895</v>
          </cell>
        </row>
        <row r="176">
          <cell r="C176">
            <v>273.44899625524806</v>
          </cell>
          <cell r="D176">
            <v>283.75784477376232</v>
          </cell>
          <cell r="E176">
            <v>292.55155397606461</v>
          </cell>
        </row>
        <row r="177">
          <cell r="C177">
            <v>276.60456316253277</v>
          </cell>
          <cell r="D177">
            <v>286.43478589097816</v>
          </cell>
          <cell r="E177">
            <v>294.75768670600996</v>
          </cell>
        </row>
        <row r="178">
          <cell r="C178">
            <v>282.76362382679224</v>
          </cell>
          <cell r="D178">
            <v>293.83040462948878</v>
          </cell>
          <cell r="E178">
            <v>303.31321223412016</v>
          </cell>
        </row>
        <row r="179">
          <cell r="C179">
            <v>280.64799764904956</v>
          </cell>
          <cell r="D179">
            <v>292.07015676135416</v>
          </cell>
          <cell r="E179">
            <v>301.90164136585668</v>
          </cell>
        </row>
        <row r="180">
          <cell r="C180">
            <v>278.90167615134732</v>
          </cell>
          <cell r="D180">
            <v>290.69217364516214</v>
          </cell>
          <cell r="E180">
            <v>300.88328981149812</v>
          </cell>
        </row>
        <row r="181">
          <cell r="C181">
            <v>277.62545812962969</v>
          </cell>
          <cell r="D181">
            <v>289.80962618024961</v>
          </cell>
          <cell r="E181">
            <v>300.3827791219191</v>
          </cell>
        </row>
        <row r="182">
          <cell r="C182">
            <v>277.57565345314038</v>
          </cell>
          <cell r="D182">
            <v>289.73390797206901</v>
          </cell>
          <cell r="E182">
            <v>300.28244102409741</v>
          </cell>
        </row>
        <row r="183">
          <cell r="C183">
            <v>283.70852692820444</v>
          </cell>
          <cell r="D183">
            <v>297.3782334007791</v>
          </cell>
          <cell r="E183">
            <v>309.35003140616658</v>
          </cell>
        </row>
        <row r="184">
          <cell r="C184">
            <v>289.25778129044858</v>
          </cell>
          <cell r="D184">
            <v>304.05163247510285</v>
          </cell>
          <cell r="E184">
            <v>317.07808896943874</v>
          </cell>
        </row>
        <row r="185">
          <cell r="C185">
            <v>296.78221480129201</v>
          </cell>
          <cell r="D185">
            <v>312.36988216577652</v>
          </cell>
          <cell r="E185">
            <v>326.1268633335099</v>
          </cell>
        </row>
        <row r="186">
          <cell r="C186">
            <v>300.94456113173203</v>
          </cell>
          <cell r="D186">
            <v>317.33046280511724</v>
          </cell>
          <cell r="E186">
            <v>331.83546199065262</v>
          </cell>
        </row>
        <row r="187">
          <cell r="C187">
            <v>303.01015317706822</v>
          </cell>
          <cell r="D187">
            <v>320.32844140724802</v>
          </cell>
          <cell r="E187">
            <v>335.71820182369879</v>
          </cell>
        </row>
        <row r="188">
          <cell r="C188">
            <v>304.23747766206378</v>
          </cell>
          <cell r="D188">
            <v>321.57682512854012</v>
          </cell>
          <cell r="E188">
            <v>336.98191175908295</v>
          </cell>
        </row>
        <row r="189">
          <cell r="C189">
            <v>305.11962574779841</v>
          </cell>
          <cell r="D189">
            <v>321.85757407453895</v>
          </cell>
          <cell r="E189">
            <v>336.68324505178583</v>
          </cell>
        </row>
        <row r="190">
          <cell r="C190">
            <v>313.78066721970976</v>
          </cell>
          <cell r="D190">
            <v>331.76893730303067</v>
          </cell>
          <cell r="E190">
            <v>347.75782654262662</v>
          </cell>
        </row>
        <row r="191">
          <cell r="C191">
            <v>316.31854371312323</v>
          </cell>
          <cell r="D191">
            <v>334.85286356955834</v>
          </cell>
          <cell r="E191">
            <v>351.35467176748386</v>
          </cell>
        </row>
        <row r="192">
          <cell r="C192">
            <v>317.37437550620422</v>
          </cell>
          <cell r="D192">
            <v>335.87803156284741</v>
          </cell>
          <cell r="E192">
            <v>352.34630937343837</v>
          </cell>
        </row>
        <row r="193">
          <cell r="C193">
            <v>318.244108016783</v>
          </cell>
          <cell r="D193">
            <v>336.55715089639546</v>
          </cell>
          <cell r="E193">
            <v>352.83945530158866</v>
          </cell>
        </row>
        <row r="194">
          <cell r="C194">
            <v>318.44588064792811</v>
          </cell>
          <cell r="D194">
            <v>336.53630317579132</v>
          </cell>
          <cell r="E194">
            <v>352.60461705788674</v>
          </cell>
        </row>
        <row r="195">
          <cell r="C195">
            <v>321.21443894972623</v>
          </cell>
          <cell r="D195">
            <v>338.93962276419091</v>
          </cell>
          <cell r="E195">
            <v>354.64724113946949</v>
          </cell>
        </row>
        <row r="196">
          <cell r="C196">
            <v>324.78707946169749</v>
          </cell>
          <cell r="D196">
            <v>341.78630067214078</v>
          </cell>
          <cell r="E196">
            <v>356.78460088221448</v>
          </cell>
        </row>
        <row r="197">
          <cell r="C197">
            <v>328.59176847989187</v>
          </cell>
          <cell r="D197">
            <v>345.20754411969875</v>
          </cell>
          <cell r="E197">
            <v>359.8236256648338</v>
          </cell>
        </row>
        <row r="198">
          <cell r="C198">
            <v>329.21596229788275</v>
          </cell>
          <cell r="D198">
            <v>345.83432415112037</v>
          </cell>
          <cell r="E198">
            <v>360.45042017913028</v>
          </cell>
        </row>
        <row r="199">
          <cell r="C199">
            <v>332.60770253481991</v>
          </cell>
          <cell r="D199">
            <v>348.83497588919761</v>
          </cell>
          <cell r="E199">
            <v>363.06316286695011</v>
          </cell>
        </row>
        <row r="200">
          <cell r="C200">
            <v>334.88808779215765</v>
          </cell>
          <cell r="D200">
            <v>351.03901344779916</v>
          </cell>
          <cell r="E200">
            <v>365.18508995414146</v>
          </cell>
        </row>
        <row r="201">
          <cell r="C201">
            <v>335.84881943503149</v>
          </cell>
          <cell r="D201">
            <v>351.9726263511414</v>
          </cell>
          <cell r="E201">
            <v>366.08894256987736</v>
          </cell>
        </row>
        <row r="202">
          <cell r="C202">
            <v>342.55757544680063</v>
          </cell>
          <cell r="D202">
            <v>360.09888575976254</v>
          </cell>
          <cell r="E202">
            <v>375.54622450098509</v>
          </cell>
        </row>
        <row r="203">
          <cell r="C203">
            <v>349.627877704556</v>
          </cell>
          <cell r="D203">
            <v>367.67764909278492</v>
          </cell>
          <cell r="E203">
            <v>383.5840307383304</v>
          </cell>
        </row>
        <row r="204">
          <cell r="C204">
            <v>353.60549246723025</v>
          </cell>
          <cell r="D204">
            <v>370.94430341146358</v>
          </cell>
          <cell r="E204">
            <v>386.15413637561352</v>
          </cell>
        </row>
        <row r="205">
          <cell r="C205">
            <v>352.31894375146658</v>
          </cell>
          <cell r="D205">
            <v>370.01795221302467</v>
          </cell>
          <cell r="E205">
            <v>385.57780691356356</v>
          </cell>
        </row>
        <row r="206">
          <cell r="C206">
            <v>353.19838772720072</v>
          </cell>
          <cell r="D206">
            <v>370.71973028302625</v>
          </cell>
          <cell r="E206">
            <v>386.10597235321592</v>
          </cell>
        </row>
        <row r="207">
          <cell r="C207">
            <v>353.0960988216525</v>
          </cell>
          <cell r="D207">
            <v>370.61495068464836</v>
          </cell>
          <cell r="E207">
            <v>385.99921101261378</v>
          </cell>
        </row>
        <row r="208">
          <cell r="C208">
            <v>353.35241034645441</v>
          </cell>
          <cell r="D208">
            <v>370.8460168250985</v>
          </cell>
          <cell r="E208">
            <v>386.20508959812071</v>
          </cell>
        </row>
        <row r="209">
          <cell r="C209">
            <v>354.11453673755841</v>
          </cell>
          <cell r="D209">
            <v>371.96109966099328</v>
          </cell>
          <cell r="E209">
            <v>387.6551783655209</v>
          </cell>
        </row>
        <row r="210">
          <cell r="C210">
            <v>356.37057858358133</v>
          </cell>
          <cell r="D210">
            <v>374.07488368636615</v>
          </cell>
          <cell r="E210">
            <v>389.62382846050502</v>
          </cell>
        </row>
        <row r="211">
          <cell r="C211">
            <v>357.28795709975844</v>
          </cell>
          <cell r="D211">
            <v>374.88659177430264</v>
          </cell>
          <cell r="E211">
            <v>390.33072146617587</v>
          </cell>
        </row>
        <row r="212">
          <cell r="C212">
            <v>362.32450738178125</v>
          </cell>
          <cell r="D212">
            <v>383.67894614886467</v>
          </cell>
          <cell r="E212">
            <v>390.64722911464111</v>
          </cell>
        </row>
        <row r="213">
          <cell r="C213">
            <v>356.16598501232039</v>
          </cell>
          <cell r="D213">
            <v>374.04401337398662</v>
          </cell>
          <cell r="E213">
            <v>389.76013301037455</v>
          </cell>
        </row>
        <row r="214">
          <cell r="C214">
            <v>359.28025320666501</v>
          </cell>
          <cell r="D214">
            <v>379.38493280153682</v>
          </cell>
          <cell r="E214">
            <v>397.22114247283082</v>
          </cell>
        </row>
        <row r="215">
          <cell r="C215">
            <v>358.37393717777263</v>
          </cell>
          <cell r="D215">
            <v>378.97855647716722</v>
          </cell>
          <cell r="E215">
            <v>397.29711349630929</v>
          </cell>
        </row>
        <row r="216">
          <cell r="C216">
            <v>356.52935725806685</v>
          </cell>
          <cell r="D216">
            <v>378.10732212036703</v>
          </cell>
          <cell r="E216">
            <v>397.36528945624781</v>
          </cell>
        </row>
        <row r="217">
          <cell r="C217">
            <v>355.86358361890672</v>
          </cell>
          <cell r="D217">
            <v>378.0131974552686</v>
          </cell>
          <cell r="E217">
            <v>397.82123637881091</v>
          </cell>
        </row>
        <row r="218">
          <cell r="C218">
            <v>356.35137567986521</v>
          </cell>
          <cell r="D218">
            <v>378.6574409028799</v>
          </cell>
          <cell r="E218">
            <v>398.61338288454584</v>
          </cell>
        </row>
        <row r="219">
          <cell r="C219">
            <v>357.98787165908573</v>
          </cell>
          <cell r="D219">
            <v>380.04728013820676</v>
          </cell>
          <cell r="E219">
            <v>399.76055341541382</v>
          </cell>
        </row>
        <row r="220">
          <cell r="C220">
            <v>357.79686286726167</v>
          </cell>
          <cell r="D220">
            <v>380.05726177688058</v>
          </cell>
          <cell r="E220">
            <v>399.96376900780001</v>
          </cell>
        </row>
        <row r="221">
          <cell r="C221">
            <v>359.18583524408467</v>
          </cell>
          <cell r="D221">
            <v>381.05748167887947</v>
          </cell>
          <cell r="E221">
            <v>400.58621720750762</v>
          </cell>
        </row>
        <row r="222">
          <cell r="C222">
            <v>360.91140041515911</v>
          </cell>
          <cell r="D222">
            <v>382.47420621248483</v>
          </cell>
          <cell r="E222">
            <v>401.70037066363216</v>
          </cell>
        </row>
        <row r="223">
          <cell r="C223">
            <v>362.31949534017963</v>
          </cell>
          <cell r="D223">
            <v>383.7840917769966</v>
          </cell>
          <cell r="E223">
            <v>402.91065060410625</v>
          </cell>
        </row>
        <row r="224">
          <cell r="C224">
            <v>362.32450738178125</v>
          </cell>
          <cell r="D224">
            <v>383.67894614886467</v>
          </cell>
          <cell r="E224">
            <v>402.69999161449977</v>
          </cell>
        </row>
        <row r="225">
          <cell r="C225">
            <v>364.08393896944403</v>
          </cell>
          <cell r="D225">
            <v>385.3927660183374</v>
          </cell>
          <cell r="E225">
            <v>404.36319061404976</v>
          </cell>
        </row>
        <row r="226">
          <cell r="C226">
            <v>366.63724023215383</v>
          </cell>
          <cell r="D226">
            <v>388.41191507171067</v>
          </cell>
          <cell r="E226">
            <v>407.81839155222912</v>
          </cell>
        </row>
        <row r="227">
          <cell r="C227">
            <v>374.54776996747751</v>
          </cell>
          <cell r="D227">
            <v>395.2583532659159</v>
          </cell>
          <cell r="E227">
            <v>413.61458755055065</v>
          </cell>
        </row>
        <row r="228">
          <cell r="C228">
            <v>378.14867469875765</v>
          </cell>
          <cell r="D228">
            <v>399.47100918111641</v>
          </cell>
          <cell r="E228">
            <v>418.39888875393382</v>
          </cell>
        </row>
        <row r="229">
          <cell r="C229">
            <v>379.68006482850291</v>
          </cell>
          <cell r="D229">
            <v>400.73540026184429</v>
          </cell>
          <cell r="E229">
            <v>419.40154472536074</v>
          </cell>
        </row>
        <row r="230">
          <cell r="C230">
            <v>383.17700600230484</v>
          </cell>
          <cell r="D230">
            <v>404.48512024546335</v>
          </cell>
          <cell r="E230">
            <v>423.37954662467143</v>
          </cell>
        </row>
        <row r="231">
          <cell r="C231">
            <v>388.78256651684143</v>
          </cell>
          <cell r="D231">
            <v>409.42339247412178</v>
          </cell>
          <cell r="E231">
            <v>427.6566715627747</v>
          </cell>
        </row>
        <row r="232">
          <cell r="C232">
            <v>389.04263669795853</v>
          </cell>
          <cell r="D232">
            <v>409.44858537493877</v>
          </cell>
          <cell r="E232">
            <v>427.45590600685625</v>
          </cell>
        </row>
        <row r="233">
          <cell r="C233">
            <v>385.89079598395847</v>
          </cell>
          <cell r="D233">
            <v>406.56551490743465</v>
          </cell>
          <cell r="E233">
            <v>424.84265897450808</v>
          </cell>
        </row>
        <row r="234">
          <cell r="C234">
            <v>384.60058539392935</v>
          </cell>
          <cell r="D234">
            <v>405.63590290913749</v>
          </cell>
          <cell r="E234">
            <v>424.26346725034051</v>
          </cell>
        </row>
        <row r="235">
          <cell r="C235">
            <v>385.55056439765673</v>
          </cell>
          <cell r="D235">
            <v>406.56709783522462</v>
          </cell>
          <cell r="E235">
            <v>425.17292607634596</v>
          </cell>
        </row>
        <row r="236">
          <cell r="C236">
            <v>389.79494136310558</v>
          </cell>
          <cell r="D236">
            <v>410.51285079058823</v>
          </cell>
          <cell r="E236">
            <v>428.81595616198405</v>
          </cell>
        </row>
        <row r="237">
          <cell r="C237">
            <v>391.86777439045687</v>
          </cell>
          <cell r="D237">
            <v>412.08629491157967</v>
          </cell>
          <cell r="E237">
            <v>429.90297890361876</v>
          </cell>
        </row>
        <row r="238">
          <cell r="C238">
            <v>399.59756158643665</v>
          </cell>
          <cell r="D238">
            <v>420.83686392252037</v>
          </cell>
          <cell r="E238">
            <v>439.60061844153734</v>
          </cell>
        </row>
        <row r="239">
          <cell r="C239">
            <v>400.41610310476915</v>
          </cell>
          <cell r="D239">
            <v>421.07748102015978</v>
          </cell>
          <cell r="E239">
            <v>439.28455159067471</v>
          </cell>
        </row>
        <row r="240">
          <cell r="C240">
            <v>402.57282503617074</v>
          </cell>
          <cell r="D240">
            <v>422.91472647658094</v>
          </cell>
          <cell r="E240">
            <v>440.80733968846522</v>
          </cell>
        </row>
        <row r="241">
          <cell r="C241">
            <v>402.96896376810503</v>
          </cell>
          <cell r="D241">
            <v>423.29018691492342</v>
          </cell>
          <cell r="E241">
            <v>441.16143472156284</v>
          </cell>
        </row>
        <row r="242">
          <cell r="C242">
            <v>401.70337568247777</v>
          </cell>
          <cell r="D242">
            <v>422.88080415378511</v>
          </cell>
          <cell r="E242">
            <v>441.5769978360542</v>
          </cell>
        </row>
        <row r="243">
          <cell r="C243">
            <v>403.18498929281549</v>
          </cell>
          <cell r="D243">
            <v>424.22336684281231</v>
          </cell>
          <cell r="E243">
            <v>442.78055256719171</v>
          </cell>
        </row>
        <row r="244">
          <cell r="C244">
            <v>404.4348866404344</v>
          </cell>
          <cell r="D244">
            <v>425.01158360019963</v>
          </cell>
          <cell r="E244">
            <v>443.1217058886931</v>
          </cell>
        </row>
        <row r="245">
          <cell r="C245">
            <v>407.45386404937426</v>
          </cell>
          <cell r="D245">
            <v>427.80958703768164</v>
          </cell>
          <cell r="E245">
            <v>445.69618257043788</v>
          </cell>
        </row>
        <row r="246">
          <cell r="C246">
            <v>411.6358057822128</v>
          </cell>
          <cell r="D246">
            <v>431.00080818570632</v>
          </cell>
          <cell r="E246">
            <v>447.92213394929411</v>
          </cell>
        </row>
        <row r="247">
          <cell r="C247">
            <v>411.87188326059231</v>
          </cell>
          <cell r="D247">
            <v>431.19639597892638</v>
          </cell>
          <cell r="E247">
            <v>448.07801514727936</v>
          </cell>
        </row>
        <row r="248">
          <cell r="C248">
            <v>412.16524192976817</v>
          </cell>
          <cell r="D248">
            <v>431.16786166842684</v>
          </cell>
          <cell r="E248">
            <v>447.74005961634106</v>
          </cell>
        </row>
        <row r="249">
          <cell r="C249">
            <v>416.92814754728562</v>
          </cell>
          <cell r="D249">
            <v>434.12408269580504</v>
          </cell>
          <cell r="E249">
            <v>448.94730310672855</v>
          </cell>
        </row>
        <row r="250">
          <cell r="C250">
            <v>417.29330529404757</v>
          </cell>
          <cell r="D250">
            <v>433.97452914829842</v>
          </cell>
          <cell r="E250">
            <v>448.30339073471634</v>
          </cell>
        </row>
        <row r="251">
          <cell r="C251">
            <v>420.65209624755983</v>
          </cell>
          <cell r="D251">
            <v>436.96738475076876</v>
          </cell>
          <cell r="E251">
            <v>450.93255542331906</v>
          </cell>
        </row>
        <row r="252">
          <cell r="C252">
            <v>425.72254950461468</v>
          </cell>
          <cell r="D252">
            <v>441.52229509061715</v>
          </cell>
          <cell r="E252">
            <v>454.97374975214285</v>
          </cell>
        </row>
        <row r="253">
          <cell r="C253">
            <v>434.25752543342111</v>
          </cell>
          <cell r="D253">
            <v>449.02830484249125</v>
          </cell>
          <cell r="E253">
            <v>461.46069223760986</v>
          </cell>
        </row>
        <row r="254">
          <cell r="C254">
            <v>448.61854557719516</v>
          </cell>
          <cell r="D254">
            <v>461.4192897674626</v>
          </cell>
          <cell r="E254">
            <v>471.90840400258759</v>
          </cell>
        </row>
        <row r="255">
          <cell r="C255">
            <v>462.17576095441007</v>
          </cell>
          <cell r="D255">
            <v>473.68617512074076</v>
          </cell>
          <cell r="E255">
            <v>482.88611338609138</v>
          </cell>
        </row>
        <row r="256">
          <cell r="C256">
            <v>474.42454789369259</v>
          </cell>
          <cell r="D256">
            <v>483.50160404496251</v>
          </cell>
          <cell r="E256">
            <v>490.32289548959722</v>
          </cell>
        </row>
        <row r="257">
          <cell r="C257">
            <v>482.94757157993388</v>
          </cell>
          <cell r="D257">
            <v>490.4309015302897</v>
          </cell>
          <cell r="E257">
            <v>495.69232478838774</v>
          </cell>
        </row>
        <row r="258">
          <cell r="C258">
            <v>485.01591912565505</v>
          </cell>
          <cell r="D258">
            <v>492.36984862182686</v>
          </cell>
          <cell r="E258">
            <v>497.49919132426152</v>
          </cell>
        </row>
        <row r="259">
          <cell r="C259">
            <v>497.65427026321061</v>
          </cell>
          <cell r="D259">
            <v>504.74866757170014</v>
          </cell>
          <cell r="E259">
            <v>509.57961273309598</v>
          </cell>
        </row>
        <row r="260">
          <cell r="C260">
            <v>509.73843743428699</v>
          </cell>
          <cell r="D260">
            <v>516.01585414450221</v>
          </cell>
          <cell r="E260">
            <v>520.01674180208272</v>
          </cell>
        </row>
        <row r="261">
          <cell r="C261">
            <v>518.59587237212315</v>
          </cell>
          <cell r="D261">
            <v>523.35631991347668</v>
          </cell>
          <cell r="E261">
            <v>525.8695273840151</v>
          </cell>
        </row>
        <row r="262">
          <cell r="C262">
            <v>529.18856518685845</v>
          </cell>
          <cell r="D262">
            <v>533.17655248065273</v>
          </cell>
          <cell r="E262">
            <v>534.90822115912079</v>
          </cell>
        </row>
        <row r="263">
          <cell r="C263">
            <v>553.78245497465889</v>
          </cell>
          <cell r="D263">
            <v>557.97502812491814</v>
          </cell>
          <cell r="E263">
            <v>559.8056060413262</v>
          </cell>
        </row>
        <row r="264">
          <cell r="C264">
            <v>554.38894575308473</v>
          </cell>
          <cell r="D264">
            <v>559.65622335038756</v>
          </cell>
          <cell r="E264">
            <v>562.51361029751445</v>
          </cell>
        </row>
        <row r="265">
          <cell r="C265">
            <v>563.12847255371673</v>
          </cell>
          <cell r="D265">
            <v>567.99450453474924</v>
          </cell>
          <cell r="E265">
            <v>570.43316018583232</v>
          </cell>
        </row>
        <row r="266">
          <cell r="C266">
            <v>565.92194947501719</v>
          </cell>
          <cell r="D266">
            <v>572.56618241616331</v>
          </cell>
          <cell r="E266">
            <v>576.6967306384588</v>
          </cell>
        </row>
        <row r="267">
          <cell r="C267">
            <v>566.2142684661726</v>
          </cell>
          <cell r="D267">
            <v>576.39255080178168</v>
          </cell>
          <cell r="E267">
            <v>583.90636356313462</v>
          </cell>
        </row>
        <row r="268">
          <cell r="C268">
            <v>573.33098224595437</v>
          </cell>
          <cell r="D268">
            <v>583.00911773957296</v>
          </cell>
          <cell r="E268">
            <v>590.0158868999581</v>
          </cell>
        </row>
        <row r="269">
          <cell r="C269">
            <v>569.54473825533637</v>
          </cell>
          <cell r="D269">
            <v>580.01461290124985</v>
          </cell>
          <cell r="E269">
            <v>587.79453438643645</v>
          </cell>
        </row>
        <row r="270">
          <cell r="C270">
            <v>575.13492712917173</v>
          </cell>
          <cell r="D270">
            <v>585.11614139325229</v>
          </cell>
          <cell r="E270">
            <v>592.40604101695419</v>
          </cell>
        </row>
        <row r="271">
          <cell r="C271">
            <v>586.12713066877404</v>
          </cell>
          <cell r="D271">
            <v>594.92815353628475</v>
          </cell>
          <cell r="E271">
            <v>601.04447063541045</v>
          </cell>
        </row>
        <row r="272">
          <cell r="C272">
            <v>595.03365713022254</v>
          </cell>
          <cell r="D272">
            <v>605.73138961501763</v>
          </cell>
          <cell r="E272">
            <v>613.62897640182052</v>
          </cell>
        </row>
        <row r="273">
          <cell r="C273">
            <v>605.44008534145917</v>
          </cell>
          <cell r="D273">
            <v>614.47150023600398</v>
          </cell>
          <cell r="E273">
            <v>620.73227158463362</v>
          </cell>
        </row>
        <row r="274">
          <cell r="C274">
            <v>621.46387553414831</v>
          </cell>
          <cell r="D274">
            <v>636.70013905587984</v>
          </cell>
          <cell r="E274">
            <v>648.83983720650497</v>
          </cell>
        </row>
        <row r="275">
          <cell r="C275">
            <v>625.36063270797911</v>
          </cell>
          <cell r="D275">
            <v>642.67729465102298</v>
          </cell>
          <cell r="E275">
            <v>656.79393572286494</v>
          </cell>
        </row>
        <row r="276">
          <cell r="C276">
            <v>626.89607036272173</v>
          </cell>
          <cell r="D276">
            <v>643.4208262554414</v>
          </cell>
          <cell r="E276">
            <v>656.77303382876471</v>
          </cell>
        </row>
        <row r="277">
          <cell r="C277">
            <v>624.29646026243233</v>
          </cell>
          <cell r="D277">
            <v>638.0721269966167</v>
          </cell>
          <cell r="E277">
            <v>648.80189649774127</v>
          </cell>
        </row>
        <row r="278">
          <cell r="C278">
            <v>621.91135361697093</v>
          </cell>
          <cell r="D278">
            <v>634.96272221769948</v>
          </cell>
          <cell r="E278">
            <v>645.00826881650403</v>
          </cell>
        </row>
        <row r="279">
          <cell r="C279">
            <v>621.33510107660493</v>
          </cell>
          <cell r="D279">
            <v>636.3079897340649</v>
          </cell>
          <cell r="E279">
            <v>648.19597229107478</v>
          </cell>
        </row>
        <row r="280">
          <cell r="C280">
            <v>620.45119320716685</v>
          </cell>
          <cell r="D280">
            <v>636.93771023648969</v>
          </cell>
          <cell r="E280">
            <v>650.27872080760608</v>
          </cell>
        </row>
        <row r="281">
          <cell r="C281">
            <v>619.50378471267618</v>
          </cell>
          <cell r="D281">
            <v>635.6120507688637</v>
          </cell>
          <cell r="E281">
            <v>648.59456272547266</v>
          </cell>
        </row>
        <row r="282">
          <cell r="C282">
            <v>619.25502593235342</v>
          </cell>
          <cell r="D282">
            <v>634.81677143443869</v>
          </cell>
          <cell r="E282">
            <v>647.27688380154393</v>
          </cell>
        </row>
        <row r="283">
          <cell r="C283">
            <v>622.03133307448888</v>
          </cell>
          <cell r="D283">
            <v>637.5869863698216</v>
          </cell>
          <cell r="E283">
            <v>650.03031289637511</v>
          </cell>
        </row>
        <row r="284">
          <cell r="C284">
            <v>624.38132093333422</v>
          </cell>
          <cell r="D284">
            <v>641.02602881282633</v>
          </cell>
          <cell r="E284">
            <v>654.50302942488702</v>
          </cell>
        </row>
        <row r="285">
          <cell r="C285">
            <v>622.00485008913267</v>
          </cell>
          <cell r="D285">
            <v>639.47597726744482</v>
          </cell>
          <cell r="E285">
            <v>653.75378092158098</v>
          </cell>
        </row>
        <row r="286">
          <cell r="C286">
            <v>625.357004644673</v>
          </cell>
          <cell r="D286">
            <v>644.36083531545603</v>
          </cell>
          <cell r="E286">
            <v>660.09322465194691</v>
          </cell>
        </row>
        <row r="287">
          <cell r="C287">
            <v>625.79316242822426</v>
          </cell>
          <cell r="D287">
            <v>648.03540379636775</v>
          </cell>
          <cell r="E287">
            <v>666.86736893149134</v>
          </cell>
        </row>
        <row r="288">
          <cell r="C288">
            <v>618.36817280560183</v>
          </cell>
          <cell r="D288">
            <v>641.79794239638341</v>
          </cell>
          <cell r="E288">
            <v>661.7964448071491</v>
          </cell>
        </row>
        <row r="289">
          <cell r="C289">
            <v>618.45826274407023</v>
          </cell>
          <cell r="D289">
            <v>646.21871616428348</v>
          </cell>
          <cell r="E289">
            <v>670.36418574734307</v>
          </cell>
        </row>
        <row r="290">
          <cell r="C290">
            <v>617.83730633612299</v>
          </cell>
          <cell r="D290">
            <v>645.76153119228138</v>
          </cell>
          <cell r="E290">
            <v>670.06628758350587</v>
          </cell>
        </row>
        <row r="291">
          <cell r="C291">
            <v>618.71672891822504</v>
          </cell>
          <cell r="D291">
            <v>646.21711032579594</v>
          </cell>
          <cell r="E291">
            <v>670.1124997927576</v>
          </cell>
        </row>
        <row r="292">
          <cell r="C292">
            <v>621.18783671838571</v>
          </cell>
          <cell r="D292">
            <v>648.25601100913798</v>
          </cell>
          <cell r="E292">
            <v>671.7277453501282</v>
          </cell>
        </row>
        <row r="293">
          <cell r="C293">
            <v>622.41835052012027</v>
          </cell>
          <cell r="D293">
            <v>648.13755842549836</v>
          </cell>
          <cell r="E293">
            <v>670.3125877040784</v>
          </cell>
        </row>
        <row r="294">
          <cell r="C294">
            <v>624.98806334780863</v>
          </cell>
          <cell r="D294">
            <v>650.04513140433403</v>
          </cell>
          <cell r="E294">
            <v>671.57591922071833</v>
          </cell>
        </row>
        <row r="295">
          <cell r="C295">
            <v>623.24067248164408</v>
          </cell>
          <cell r="D295">
            <v>648.87588437847148</v>
          </cell>
          <cell r="E295">
            <v>670.96723026435177</v>
          </cell>
        </row>
        <row r="296">
          <cell r="C296">
            <v>619.98958441903915</v>
          </cell>
          <cell r="D296">
            <v>646.15296559379055</v>
          </cell>
          <cell r="E296">
            <v>668.76294248018053</v>
          </cell>
        </row>
        <row r="297">
          <cell r="C297">
            <v>620.32636862815025</v>
          </cell>
          <cell r="D297">
            <v>647.44769535088062</v>
          </cell>
          <cell r="E297">
            <v>670.97372984398589</v>
          </cell>
        </row>
        <row r="298">
          <cell r="C298">
            <v>633.93550140452112</v>
          </cell>
          <cell r="D298">
            <v>662.83322572243969</v>
          </cell>
          <cell r="E298">
            <v>688.0067617291819</v>
          </cell>
        </row>
        <row r="299">
          <cell r="C299">
            <v>639.31186888933735</v>
          </cell>
          <cell r="D299">
            <v>667.99479929873473</v>
          </cell>
          <cell r="E299">
            <v>692.9414278545388</v>
          </cell>
        </row>
        <row r="300">
          <cell r="C300">
            <v>641.87897664272418</v>
          </cell>
          <cell r="D300">
            <v>670.70163255242346</v>
          </cell>
          <cell r="E300">
            <v>695.77194426836729</v>
          </cell>
        </row>
        <row r="301">
          <cell r="C301">
            <v>645.26255574825211</v>
          </cell>
          <cell r="D301">
            <v>673.7280681818329</v>
          </cell>
          <cell r="E301">
            <v>698.44301082983964</v>
          </cell>
        </row>
        <row r="302">
          <cell r="C302">
            <v>645.00116135965175</v>
          </cell>
          <cell r="D302">
            <v>673.24888531415957</v>
          </cell>
          <cell r="E302">
            <v>697.75629176490554</v>
          </cell>
        </row>
        <row r="303">
          <cell r="C303">
            <v>651.27793851544209</v>
          </cell>
          <cell r="D303">
            <v>679.24182161193949</v>
          </cell>
          <cell r="E303">
            <v>703.4526453053104</v>
          </cell>
        </row>
        <row r="304">
          <cell r="C304">
            <v>659.39338577601541</v>
          </cell>
          <cell r="D304">
            <v>684.99032011715667</v>
          </cell>
          <cell r="E304">
            <v>706.90239908470016</v>
          </cell>
        </row>
        <row r="305">
          <cell r="C305">
            <v>665.38278050833048</v>
          </cell>
          <cell r="D305">
            <v>690.0654933512883</v>
          </cell>
          <cell r="E305">
            <v>711.07843288144682</v>
          </cell>
        </row>
        <row r="306">
          <cell r="C306">
            <v>671.98977287511582</v>
          </cell>
          <cell r="D306">
            <v>696.87090074075502</v>
          </cell>
          <cell r="E306">
            <v>718.04779208019238</v>
          </cell>
        </row>
        <row r="307">
          <cell r="C307">
            <v>674.49667235174911</v>
          </cell>
          <cell r="D307">
            <v>700.62575980998633</v>
          </cell>
          <cell r="E307">
            <v>722.98788323811141</v>
          </cell>
        </row>
        <row r="308">
          <cell r="C308">
            <v>676.94187522432924</v>
          </cell>
          <cell r="D308">
            <v>702.02484487018035</v>
          </cell>
          <cell r="E308">
            <v>723.37549766007714</v>
          </cell>
        </row>
        <row r="309">
          <cell r="C309">
            <v>676.59068961646199</v>
          </cell>
          <cell r="D309">
            <v>702.54901767002775</v>
          </cell>
          <cell r="E309">
            <v>724.73935147298312</v>
          </cell>
        </row>
        <row r="310">
          <cell r="C310">
            <v>675.69999119860643</v>
          </cell>
          <cell r="D310">
            <v>700.67258877551922</v>
          </cell>
          <cell r="E310">
            <v>721.92244145908285</v>
          </cell>
        </row>
        <row r="311">
          <cell r="C311">
            <v>684.66717097479898</v>
          </cell>
          <cell r="D311">
            <v>713.50061270375579</v>
          </cell>
          <cell r="E311">
            <v>738.41246883813062</v>
          </cell>
        </row>
        <row r="312">
          <cell r="C312">
            <v>677.90798895071782</v>
          </cell>
          <cell r="D312">
            <v>709.3737652022088</v>
          </cell>
          <cell r="E312">
            <v>736.83316538776251</v>
          </cell>
        </row>
        <row r="313">
          <cell r="C313">
            <v>677.43002509396752</v>
          </cell>
          <cell r="D313">
            <v>709.40787995946846</v>
          </cell>
          <cell r="E313">
            <v>737.35956273838485</v>
          </cell>
        </row>
        <row r="314">
          <cell r="C314">
            <v>677.20609965225242</v>
          </cell>
          <cell r="D314">
            <v>708.68572769717002</v>
          </cell>
          <cell r="E314">
            <v>736.16116190298442</v>
          </cell>
        </row>
        <row r="315">
          <cell r="C315">
            <v>680.78233930212741</v>
          </cell>
          <cell r="D315">
            <v>712.11378003129596</v>
          </cell>
          <cell r="E315">
            <v>739.4331941397744</v>
          </cell>
        </row>
        <row r="316">
          <cell r="C316">
            <v>676.73153043674915</v>
          </cell>
          <cell r="D316">
            <v>707.34328049309806</v>
          </cell>
          <cell r="E316">
            <v>733.9894547029611</v>
          </cell>
        </row>
        <row r="317">
          <cell r="C317">
            <v>673.10135217626862</v>
          </cell>
          <cell r="D317">
            <v>703.13683263655923</v>
          </cell>
          <cell r="E317">
            <v>729.2454563286243</v>
          </cell>
        </row>
        <row r="318">
          <cell r="C318">
            <v>679.18417191043511</v>
          </cell>
          <cell r="D318">
            <v>710.91340090690198</v>
          </cell>
          <cell r="E318">
            <v>738.6200651368963</v>
          </cell>
        </row>
        <row r="319">
          <cell r="C319">
            <v>676.25088674323763</v>
          </cell>
          <cell r="D319">
            <v>707.33483322190898</v>
          </cell>
          <cell r="E319">
            <v>734.43510701767434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392.45791624071359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544.78635305343857</v>
          </cell>
          <cell r="D315">
            <v>577.79352373094844</v>
          </cell>
          <cell r="E315">
            <v>600.54347955817309</v>
          </cell>
          <cell r="F315">
            <v>647.08066565037723</v>
          </cell>
          <cell r="G315">
            <v>687.16244909906891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  <row r="318">
          <cell r="C318">
            <v>552.43488786870842</v>
          </cell>
          <cell r="D318">
            <v>587.58109365720964</v>
          </cell>
          <cell r="E318">
            <v>610.92801659176234</v>
          </cell>
          <cell r="F318">
            <v>659.54426120590244</v>
          </cell>
          <cell r="G318">
            <v>703.13427226646127</v>
          </cell>
        </row>
        <row r="319">
          <cell r="C319">
            <v>556.82725831381754</v>
          </cell>
          <cell r="D319">
            <v>593.42813327018609</v>
          </cell>
          <cell r="E319">
            <v>617.20110124963628</v>
          </cell>
          <cell r="F319">
            <v>667.35421472284713</v>
          </cell>
          <cell r="G319">
            <v>713.42715337903155</v>
          </cell>
        </row>
        <row r="320">
          <cell r="C320">
            <v>567.51671875118279</v>
          </cell>
          <cell r="D320">
            <v>604.7554782613945</v>
          </cell>
          <cell r="E320">
            <v>628.71171740295358</v>
          </cell>
          <cell r="F320">
            <v>680.07683295816821</v>
          </cell>
          <cell r="G320">
            <v>727.56155621607707</v>
          </cell>
        </row>
        <row r="321">
          <cell r="C321">
            <v>568.38278246745142</v>
          </cell>
          <cell r="D321">
            <v>605.69399158971351</v>
          </cell>
          <cell r="E321">
            <v>629.62802452954895</v>
          </cell>
          <cell r="F321">
            <v>681.0374446334398</v>
          </cell>
          <cell r="G321">
            <v>728.66582787813513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4C0F-E94C-4B17-8FEF-E9F48B38D734}">
  <sheetPr codeName="Plan1">
    <pageSetUpPr fitToPage="1"/>
  </sheetPr>
  <dimension ref="B1:Y45"/>
  <sheetViews>
    <sheetView showGridLines="0" zoomScaleNormal="100" workbookViewId="0">
      <selection activeCell="E15" sqref="E15"/>
    </sheetView>
  </sheetViews>
  <sheetFormatPr defaultRowHeight="14.25" x14ac:dyDescent="0.2"/>
  <cols>
    <col min="1" max="1" width="2.75" style="13" customWidth="1"/>
    <col min="2" max="2" width="11.75" style="13" customWidth="1"/>
    <col min="3" max="4" width="12.125" style="13" customWidth="1"/>
    <col min="5" max="7" width="10.625" style="13" customWidth="1"/>
    <col min="8" max="9" width="12.125" style="13" customWidth="1"/>
    <col min="10" max="10" width="12.125" style="15" customWidth="1"/>
    <col min="11" max="11" width="14" style="15" customWidth="1"/>
    <col min="12" max="12" width="12.125" style="15" customWidth="1"/>
    <col min="13" max="19" width="9" style="15"/>
    <col min="20" max="16384" width="9" style="13"/>
  </cols>
  <sheetData>
    <row r="1" spans="2:19" s="8" customFormat="1" ht="66" customHeight="1" thickBot="1" x14ac:dyDescent="0.25">
      <c r="B1" s="9"/>
      <c r="C1" s="170" t="s">
        <v>274</v>
      </c>
      <c r="D1" s="170"/>
      <c r="E1" s="170"/>
      <c r="F1" s="170"/>
      <c r="G1" s="170"/>
      <c r="H1" s="170"/>
      <c r="I1" s="170"/>
      <c r="J1" s="10"/>
      <c r="K1" s="11"/>
      <c r="L1" s="11"/>
      <c r="M1" s="11"/>
      <c r="N1" s="11"/>
      <c r="O1" s="11"/>
      <c r="P1" s="11"/>
      <c r="Q1" s="12"/>
      <c r="R1" s="12"/>
      <c r="S1" s="12"/>
    </row>
    <row r="2" spans="2:19" ht="15" thickTop="1" x14ac:dyDescent="0.2">
      <c r="C2" s="14"/>
      <c r="D2" s="14"/>
      <c r="E2" s="14"/>
      <c r="G2" s="14"/>
      <c r="H2" s="14"/>
      <c r="I2" s="14"/>
      <c r="K2" s="15" t="s">
        <v>331</v>
      </c>
    </row>
    <row r="3" spans="2:19" ht="13.5" customHeight="1" x14ac:dyDescent="0.2">
      <c r="C3" s="14"/>
      <c r="D3" s="14"/>
      <c r="E3" s="16"/>
      <c r="F3" s="17"/>
      <c r="G3" s="16"/>
      <c r="H3" s="14"/>
      <c r="I3" s="15"/>
      <c r="K3" s="18" t="str">
        <f>CONCATENATE(K2," ",F18,"  ","- ",F19)</f>
        <v>ÍNDICE NACIONAL DE CUSTOS DE TRANSPORTE DE  CARGA FRACIONADA | INCTF - ou FEVEREIRO|25  - FEVEREIRO|26</v>
      </c>
    </row>
    <row r="4" spans="2:19" ht="15" x14ac:dyDescent="0.2">
      <c r="C4" s="14"/>
      <c r="D4" s="14"/>
      <c r="E4" s="16"/>
      <c r="F4" s="17"/>
      <c r="G4" s="16"/>
      <c r="H4" s="14"/>
      <c r="I4" s="15"/>
      <c r="J4" s="19">
        <v>1</v>
      </c>
      <c r="K4" s="20" t="s">
        <v>273</v>
      </c>
      <c r="L4" s="21">
        <f>IF($F$17&lt;$F$16,"0,00%",-1+VLOOKUP($F$19,'Série histórica'!$B$6:$E$335,Painel!J4+1,0)/VLOOKUP($F$18,'Série histórica'!$B$6:$E$335,Painel!J4+1,0))</f>
        <v>2.600775457308302E-3</v>
      </c>
      <c r="M4" s="22"/>
      <c r="N4" s="22"/>
      <c r="O4" s="22"/>
      <c r="P4" s="22"/>
    </row>
    <row r="5" spans="2:19" ht="13.5" customHeight="1" x14ac:dyDescent="0.2">
      <c r="D5" s="14"/>
      <c r="E5" s="17"/>
      <c r="F5" s="17"/>
      <c r="G5" s="16"/>
      <c r="I5" s="15"/>
      <c r="J5" s="19">
        <v>2</v>
      </c>
      <c r="K5" s="20" t="s">
        <v>271</v>
      </c>
      <c r="L5" s="21">
        <f>IF($F$17&lt;$F$16,"0,00%",-1+VLOOKUP($F$19,'Série histórica'!$B$6:$E$335,Painel!J5+1,0)/VLOOKUP($F$18,'Série histórica'!$B$6:$E$335,Painel!J5+1,0))</f>
        <v>9.5758303459212435E-3</v>
      </c>
      <c r="M5" s="22"/>
      <c r="N5" s="22"/>
      <c r="O5" s="22"/>
      <c r="P5" s="22"/>
    </row>
    <row r="6" spans="2:19" ht="7.5" customHeight="1" x14ac:dyDescent="0.2">
      <c r="C6" s="14"/>
      <c r="D6" s="14"/>
      <c r="E6" s="14"/>
      <c r="G6" s="14"/>
      <c r="H6" s="14"/>
      <c r="I6" s="23"/>
      <c r="J6" s="19">
        <v>3</v>
      </c>
      <c r="K6" s="20" t="s">
        <v>272</v>
      </c>
      <c r="L6" s="21">
        <f>IF($F$17&lt;$F$16,"0,00%",-1+VLOOKUP($F$19,'Série histórica'!$B$6:$E$335,Painel!J6+1,0)/VLOOKUP($F$18,'Série histórica'!$B$6:$E$335,Painel!J6+1,0))</f>
        <v>1.5833216634687064E-2</v>
      </c>
      <c r="M6" s="22"/>
      <c r="N6" s="22"/>
      <c r="O6" s="22"/>
      <c r="P6" s="22"/>
    </row>
    <row r="7" spans="2:19" ht="10.5" customHeight="1" x14ac:dyDescent="0.2">
      <c r="J7" s="19"/>
      <c r="K7" s="20"/>
      <c r="L7" s="21"/>
      <c r="M7" s="22"/>
      <c r="N7" s="22"/>
      <c r="O7" s="22"/>
      <c r="P7" s="22"/>
    </row>
    <row r="8" spans="2:19" ht="14.25" customHeight="1" x14ac:dyDescent="0.2">
      <c r="C8" s="14" t="s">
        <v>1</v>
      </c>
      <c r="D8" s="14"/>
      <c r="E8" s="14"/>
      <c r="I8" s="24" t="s">
        <v>268</v>
      </c>
      <c r="J8" s="19"/>
      <c r="K8" s="20"/>
      <c r="L8" s="21"/>
      <c r="M8" s="22"/>
      <c r="N8" s="22"/>
      <c r="O8" s="22"/>
      <c r="P8" s="22"/>
    </row>
    <row r="9" spans="2:19" ht="14.25" customHeight="1" x14ac:dyDescent="0.2">
      <c r="D9" s="14"/>
      <c r="E9" s="14"/>
      <c r="G9" s="14"/>
      <c r="H9" s="25"/>
      <c r="J9" s="19"/>
      <c r="K9" s="19"/>
      <c r="L9" s="26"/>
      <c r="M9" s="22"/>
      <c r="N9" s="22"/>
      <c r="O9" s="22"/>
      <c r="P9" s="22"/>
    </row>
    <row r="10" spans="2:19" ht="14.25" customHeight="1" x14ac:dyDescent="0.2">
      <c r="D10" s="14"/>
      <c r="E10" s="14"/>
      <c r="G10" s="14"/>
      <c r="H10" s="25"/>
      <c r="J10" s="19"/>
      <c r="K10" s="19"/>
      <c r="L10" s="26"/>
    </row>
    <row r="11" spans="2:19" ht="9.75" customHeight="1" x14ac:dyDescent="0.2">
      <c r="D11" s="14"/>
      <c r="E11" s="14"/>
      <c r="G11" s="14"/>
      <c r="H11" s="25"/>
      <c r="J11" s="19"/>
      <c r="K11" s="19"/>
      <c r="L11" s="26"/>
    </row>
    <row r="12" spans="2:19" ht="12" customHeight="1" x14ac:dyDescent="0.2">
      <c r="C12" s="14"/>
      <c r="D12" s="14"/>
      <c r="H12" s="27"/>
      <c r="J12" s="19"/>
      <c r="K12" s="19"/>
      <c r="L12" s="26"/>
      <c r="P12" s="28"/>
    </row>
    <row r="13" spans="2:19" ht="18.75" customHeight="1" x14ac:dyDescent="0.2">
      <c r="C13" s="14"/>
      <c r="D13" s="14"/>
      <c r="E13" s="171">
        <f>IF(INCTFou!$J$286&lt;=INCTFou!$J$285,"PERÍODO NÃO ACEITO",-1+VLOOKUP(F19,'Série histórica'!$B$6:$E$390,INCTFou!$I$286+1,0)/VLOOKUP(F18,'Série histórica'!$B$6:$E$390,INCTFou!$I$286+1,0))</f>
        <v>9.5758303459212435E-3</v>
      </c>
      <c r="F13" s="171"/>
      <c r="G13" s="171"/>
      <c r="H13" s="25"/>
      <c r="J13" s="19"/>
      <c r="K13" s="19"/>
      <c r="L13" s="26"/>
      <c r="P13" s="28"/>
    </row>
    <row r="14" spans="2:19" ht="18.75" x14ac:dyDescent="0.2">
      <c r="B14" s="29"/>
      <c r="C14" s="29"/>
      <c r="D14" s="30"/>
      <c r="E14" s="30"/>
      <c r="F14" s="31"/>
      <c r="G14" s="30"/>
      <c r="H14" s="30"/>
      <c r="J14" s="19"/>
      <c r="K14" s="19"/>
      <c r="L14" s="26"/>
      <c r="P14" s="28"/>
    </row>
    <row r="15" spans="2:19" ht="14.25" customHeight="1" x14ac:dyDescent="0.2">
      <c r="B15" s="32"/>
      <c r="C15" s="33"/>
      <c r="D15" s="30"/>
      <c r="E15" s="15"/>
      <c r="F15" s="34"/>
      <c r="G15" s="14"/>
      <c r="H15" s="30"/>
      <c r="J15" s="19"/>
      <c r="K15" s="19"/>
      <c r="L15" s="26"/>
      <c r="P15" s="28"/>
    </row>
    <row r="16" spans="2:19" ht="14.25" customHeight="1" x14ac:dyDescent="0.2">
      <c r="B16" s="35"/>
      <c r="C16" s="36"/>
      <c r="D16" s="56"/>
      <c r="E16" s="15"/>
      <c r="F16" s="57"/>
      <c r="G16" s="15"/>
      <c r="H16" s="15"/>
      <c r="I16" s="15"/>
      <c r="J16" s="19"/>
      <c r="K16" s="19"/>
      <c r="L16" s="26"/>
      <c r="P16" s="28"/>
    </row>
    <row r="17" spans="2:25" ht="14.25" customHeight="1" x14ac:dyDescent="0.2">
      <c r="B17" s="35"/>
      <c r="C17" s="36"/>
      <c r="D17" s="56"/>
      <c r="E17" s="15"/>
      <c r="F17" s="57" t="s">
        <v>368</v>
      </c>
      <c r="G17" s="15"/>
      <c r="H17" s="15"/>
      <c r="I17" s="15"/>
      <c r="J17" s="19"/>
      <c r="K17" s="19"/>
      <c r="L17" s="26"/>
    </row>
    <row r="18" spans="2:25" x14ac:dyDescent="0.2">
      <c r="B18" s="35"/>
      <c r="C18" s="36"/>
      <c r="D18" s="15"/>
      <c r="E18" s="15"/>
      <c r="F18" s="58" t="str">
        <f>VLOOKUP(INCTFou!$J$285,'Série histórica'!$A$6:$C$395,2,0)</f>
        <v>FEVEREIRO|25</v>
      </c>
      <c r="G18" s="15"/>
      <c r="H18" s="15"/>
      <c r="I18" s="15"/>
      <c r="J18" s="19"/>
      <c r="K18" s="19"/>
      <c r="L18" s="26"/>
    </row>
    <row r="19" spans="2:25" x14ac:dyDescent="0.2">
      <c r="B19" s="37"/>
      <c r="C19" s="38"/>
      <c r="D19" s="15"/>
      <c r="E19" s="15">
        <v>2</v>
      </c>
      <c r="F19" s="58" t="str">
        <f>VLOOKUP(INCTFou!$J$286,'Série histórica'!$A$6:$C$395,2,0)</f>
        <v>FEVEREIRO|26</v>
      </c>
      <c r="G19" s="15"/>
      <c r="H19" s="15"/>
      <c r="I19" s="15"/>
    </row>
    <row r="20" spans="2:25" ht="15.75" x14ac:dyDescent="0.2">
      <c r="B20" s="30"/>
      <c r="C20" s="30"/>
      <c r="D20" s="15"/>
      <c r="E20" s="15"/>
      <c r="F20" s="15"/>
      <c r="G20" s="15"/>
      <c r="H20" s="15"/>
      <c r="I20" s="15"/>
      <c r="K20" s="39"/>
      <c r="L20" s="19"/>
      <c r="M20" s="19"/>
      <c r="N20" s="19"/>
      <c r="O20" s="19"/>
      <c r="P20" s="19"/>
      <c r="Q20" s="19"/>
      <c r="R20" s="19"/>
      <c r="S20" s="19"/>
      <c r="T20" s="40"/>
      <c r="U20" s="40"/>
      <c r="V20" s="40"/>
      <c r="W20" s="40"/>
      <c r="X20" s="40"/>
      <c r="Y20" s="40"/>
    </row>
    <row r="21" spans="2:25" x14ac:dyDescent="0.2">
      <c r="B21" s="30"/>
      <c r="C21" s="30"/>
      <c r="D21" s="15"/>
      <c r="E21" s="15"/>
      <c r="F21" s="15"/>
      <c r="G21" s="15"/>
      <c r="H21" s="15"/>
      <c r="I21" s="15"/>
    </row>
    <row r="22" spans="2:25" x14ac:dyDescent="0.2">
      <c r="B22" s="30"/>
      <c r="C22" s="30"/>
      <c r="D22" s="15"/>
      <c r="E22" s="15"/>
      <c r="F22" s="15"/>
      <c r="G22" s="15"/>
      <c r="H22" s="15"/>
      <c r="I22" s="15"/>
    </row>
    <row r="23" spans="2:25" x14ac:dyDescent="0.2">
      <c r="D23" s="15"/>
      <c r="E23" s="15"/>
      <c r="F23" s="15"/>
      <c r="G23" s="15"/>
      <c r="H23" s="15"/>
      <c r="I23" s="15"/>
    </row>
    <row r="24" spans="2:25" x14ac:dyDescent="0.2">
      <c r="D24" s="15"/>
      <c r="E24" s="15"/>
      <c r="F24" s="15"/>
      <c r="G24" s="15"/>
      <c r="H24" s="15"/>
      <c r="I24" s="15"/>
    </row>
    <row r="25" spans="2:25" x14ac:dyDescent="0.2">
      <c r="D25" s="15"/>
      <c r="E25" s="15"/>
      <c r="F25" s="15"/>
      <c r="G25" s="15"/>
      <c r="H25" s="15"/>
      <c r="I25" s="15"/>
    </row>
    <row r="26" spans="2:25" x14ac:dyDescent="0.2">
      <c r="D26" s="15"/>
      <c r="E26" s="15"/>
      <c r="F26" s="15"/>
      <c r="G26" s="15"/>
      <c r="H26" s="15"/>
      <c r="I26" s="15"/>
    </row>
    <row r="27" spans="2:25" x14ac:dyDescent="0.2">
      <c r="D27" s="15"/>
      <c r="E27" s="15"/>
      <c r="F27" s="15"/>
      <c r="G27" s="15"/>
      <c r="H27" s="15"/>
      <c r="I27" s="15"/>
    </row>
    <row r="28" spans="2:25" x14ac:dyDescent="0.2">
      <c r="D28" s="15"/>
      <c r="E28" s="15"/>
      <c r="F28" s="15"/>
      <c r="G28" s="15"/>
      <c r="H28" s="15"/>
      <c r="I28" s="15"/>
    </row>
    <row r="29" spans="2:25" x14ac:dyDescent="0.2">
      <c r="D29" s="15"/>
      <c r="E29" s="15"/>
      <c r="F29" s="15"/>
      <c r="G29" s="15"/>
      <c r="H29" s="15"/>
      <c r="I29" s="15"/>
    </row>
    <row r="30" spans="2:25" x14ac:dyDescent="0.2">
      <c r="D30" s="15"/>
      <c r="E30" s="15"/>
      <c r="F30" s="15"/>
      <c r="G30" s="15"/>
      <c r="H30" s="15"/>
      <c r="I30" s="15"/>
    </row>
    <row r="31" spans="2:25" x14ac:dyDescent="0.2">
      <c r="D31" s="15"/>
      <c r="E31" s="15"/>
      <c r="F31" s="15"/>
      <c r="G31" s="15"/>
      <c r="H31" s="15"/>
      <c r="I31" s="15"/>
    </row>
    <row r="35" spans="3:9" x14ac:dyDescent="0.2">
      <c r="C35" s="169" t="s">
        <v>269</v>
      </c>
      <c r="D35" s="169"/>
      <c r="E35" s="169"/>
      <c r="F35" s="169"/>
      <c r="G35" s="169"/>
      <c r="H35" s="169"/>
      <c r="I35" s="169"/>
    </row>
    <row r="36" spans="3:9" x14ac:dyDescent="0.2">
      <c r="C36" s="169"/>
      <c r="D36" s="169"/>
      <c r="E36" s="169"/>
      <c r="F36" s="169"/>
      <c r="G36" s="169"/>
      <c r="H36" s="169"/>
      <c r="I36" s="169"/>
    </row>
    <row r="37" spans="3:9" x14ac:dyDescent="0.2">
      <c r="C37" s="41" t="s">
        <v>276</v>
      </c>
      <c r="D37" s="42"/>
      <c r="E37" s="43"/>
      <c r="F37" s="43"/>
    </row>
    <row r="38" spans="3:9" x14ac:dyDescent="0.2">
      <c r="C38" s="44" t="s">
        <v>279</v>
      </c>
      <c r="D38" s="42"/>
      <c r="E38" s="43"/>
      <c r="F38" s="43"/>
      <c r="G38" s="43"/>
      <c r="H38" s="43"/>
    </row>
    <row r="39" spans="3:9" x14ac:dyDescent="0.2">
      <c r="C39" s="44" t="s">
        <v>277</v>
      </c>
      <c r="D39" s="45"/>
      <c r="E39" s="46"/>
      <c r="F39" s="46"/>
      <c r="G39" s="43"/>
      <c r="H39" s="43"/>
    </row>
    <row r="40" spans="3:9" x14ac:dyDescent="0.2">
      <c r="C40" s="44" t="s">
        <v>278</v>
      </c>
      <c r="D40" s="45"/>
      <c r="E40" s="46"/>
      <c r="F40" s="46"/>
      <c r="G40" s="46"/>
      <c r="H40" s="46"/>
    </row>
    <row r="41" spans="3:9" ht="15" thickBot="1" x14ac:dyDescent="0.25">
      <c r="G41" s="46"/>
      <c r="H41" s="46"/>
    </row>
    <row r="42" spans="3:9" x14ac:dyDescent="0.2">
      <c r="C42" s="47" t="s">
        <v>280</v>
      </c>
      <c r="D42" s="48"/>
      <c r="E42" s="49"/>
    </row>
    <row r="43" spans="3:9" x14ac:dyDescent="0.2">
      <c r="C43" s="50" t="s">
        <v>281</v>
      </c>
      <c r="D43" s="51"/>
      <c r="E43" s="52"/>
    </row>
    <row r="44" spans="3:9" x14ac:dyDescent="0.2">
      <c r="C44" s="50" t="s">
        <v>282</v>
      </c>
      <c r="D44" s="51"/>
      <c r="E44" s="52"/>
    </row>
    <row r="45" spans="3:9" ht="15" thickBot="1" x14ac:dyDescent="0.25">
      <c r="C45" s="53" t="s">
        <v>283</v>
      </c>
      <c r="D45" s="54"/>
      <c r="E45" s="55"/>
    </row>
  </sheetData>
  <sheetProtection algorithmName="SHA-512" hashValue="/qsKc9bfb/366c91ChLLb2gpudPqFlHfSR+p1DnLL7JT6pvvwrh44kvFmEaMxFM6bN2qSp27fbfeaYSN0lA6eA==" saltValue="nyW7KUhiWmlt8cGtOiflpQ==" spinCount="100000" sheet="1" objects="1" scenarios="1"/>
  <mergeCells count="3">
    <mergeCell ref="C35:I36"/>
    <mergeCell ref="C1:I1"/>
    <mergeCell ref="E13:G13"/>
  </mergeCells>
  <printOptions horizontalCentered="1" verticalCentered="1"/>
  <pageMargins left="0.51181102362204722" right="0.51181102362204722" top="1.7716535433070868" bottom="0.78740157480314965" header="0.51181102362204722" footer="0.11811023622047245"/>
  <pageSetup paperSize="9" scale="96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19050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421-6983-4AE1-A4C7-B466FFF3E5D4}">
  <sheetPr>
    <pageSetUpPr fitToPage="1"/>
  </sheetPr>
  <dimension ref="B1:O17"/>
  <sheetViews>
    <sheetView showGridLines="0" tabSelected="1" zoomScaleNormal="100" workbookViewId="0">
      <selection activeCell="L9" sqref="L9"/>
    </sheetView>
  </sheetViews>
  <sheetFormatPr defaultRowHeight="12.75" x14ac:dyDescent="0.2"/>
  <cols>
    <col min="1" max="1" width="1.375" style="80" customWidth="1"/>
    <col min="2" max="2" width="9.375" style="80" customWidth="1"/>
    <col min="3" max="4" width="7.875" style="80" customWidth="1"/>
    <col min="5" max="5" width="12.125" style="80" customWidth="1"/>
    <col min="6" max="6" width="11.5" style="80" customWidth="1"/>
    <col min="7" max="7" width="11" style="80" customWidth="1"/>
    <col min="8" max="8" width="10.75" style="80" customWidth="1"/>
    <col min="9" max="9" width="9.75" style="80" customWidth="1"/>
    <col min="10" max="10" width="8.875" style="80" customWidth="1"/>
    <col min="11" max="16384" width="9" style="80"/>
  </cols>
  <sheetData>
    <row r="1" spans="2:15" s="79" customFormat="1" ht="28.5" customHeight="1" x14ac:dyDescent="0.2">
      <c r="B1" s="103"/>
      <c r="C1" s="103"/>
      <c r="D1" s="104"/>
      <c r="F1" s="176" t="s">
        <v>424</v>
      </c>
      <c r="G1" s="176"/>
      <c r="H1" s="176"/>
      <c r="I1" s="176"/>
      <c r="J1" s="176"/>
    </row>
    <row r="2" spans="2:15" s="79" customFormat="1" ht="15" customHeight="1" x14ac:dyDescent="0.2">
      <c r="B2" s="103"/>
      <c r="C2" s="103"/>
      <c r="D2" s="105"/>
      <c r="E2" s="105"/>
      <c r="F2" s="176"/>
      <c r="G2" s="176"/>
      <c r="H2" s="176"/>
      <c r="I2" s="176"/>
      <c r="J2" s="176"/>
    </row>
    <row r="3" spans="2:15" s="79" customFormat="1" ht="26.25" customHeight="1" thickBot="1" x14ac:dyDescent="0.25">
      <c r="B3" s="106"/>
      <c r="C3" s="106"/>
      <c r="D3" s="107"/>
      <c r="E3" s="107"/>
      <c r="F3" s="177"/>
      <c r="G3" s="177"/>
      <c r="H3" s="177"/>
      <c r="I3" s="177"/>
      <c r="J3" s="177"/>
    </row>
    <row r="4" spans="2:15" ht="29.25" customHeight="1" thickBot="1" x14ac:dyDescent="0.25">
      <c r="B4" s="172" t="s">
        <v>291</v>
      </c>
      <c r="C4" s="173"/>
      <c r="D4" s="173"/>
      <c r="E4" s="173"/>
      <c r="F4" s="173"/>
      <c r="G4" s="173"/>
      <c r="H4" s="173"/>
      <c r="I4" s="174"/>
      <c r="J4" s="175"/>
      <c r="M4" s="81"/>
      <c r="N4" s="81"/>
      <c r="O4" s="81"/>
    </row>
    <row r="5" spans="2:15" ht="67.5" customHeight="1" thickBot="1" x14ac:dyDescent="0.25">
      <c r="B5" s="108" t="s">
        <v>292</v>
      </c>
      <c r="C5" s="109" t="s">
        <v>293</v>
      </c>
      <c r="D5" s="156" t="s">
        <v>378</v>
      </c>
      <c r="E5" s="109" t="s">
        <v>294</v>
      </c>
      <c r="F5" s="109" t="s">
        <v>295</v>
      </c>
      <c r="G5" s="109" t="s">
        <v>296</v>
      </c>
      <c r="H5" s="109" t="s">
        <v>297</v>
      </c>
      <c r="I5" s="109" t="s">
        <v>298</v>
      </c>
      <c r="J5" s="110" t="s">
        <v>299</v>
      </c>
      <c r="K5" s="82"/>
    </row>
    <row r="6" spans="2:15" ht="30" customHeight="1" thickBot="1" x14ac:dyDescent="0.25">
      <c r="B6" s="111" t="s">
        <v>300</v>
      </c>
      <c r="C6" s="112">
        <v>10</v>
      </c>
      <c r="D6" s="113">
        <f>VLOOKUP(INCTFou!$K$286,'Série histórica'!$A$6:$E$346,3)</f>
        <v>676.25088674323763</v>
      </c>
      <c r="E6" s="113">
        <f>+D6-100</f>
        <v>576.25088674323763</v>
      </c>
      <c r="F6" s="159">
        <f>IF(INCTFou!$K$286&lt;37,"0,00",-1+VLOOKUP(INCTFou!$K$286,'Série histórica'!$A$6:$E$346,3,0)/VLOOKUP(INCTFou!$L$286,'Série histórica'!$A$6:$E$346,3,0))*100</f>
        <v>8.7165309504201325</v>
      </c>
      <c r="G6" s="159">
        <f>IF(INCTFou!$K$286&lt;25,"0,00",-1+VLOOKUP(INCTFou!$K$286,'Série histórica'!$A$6:$E$346,3,0)/VLOOKUP(INCTFou!$M$286,'Série histórica'!$A$6:$E$346,3,0))*100</f>
        <v>8.5055768344699736</v>
      </c>
      <c r="H6" s="159">
        <f>IF(INCTFou!$K$286&lt;13,"0,00",-1+VLOOKUP(INCTFou!$K$286,'Série histórica'!$A$6:$E$346,3,0)/VLOOKUP(INCTFou!$N$286,'Série histórica'!$A$6:$E$346,3,0))*100</f>
        <v>0.2600775457308302</v>
      </c>
      <c r="I6" s="159">
        <f>IF(INCTFou!$K$286&lt;11,"0,00",-100+VLOOKUP(INCTFou!$K$286,'Série histórica'!$A$6:$F$346,3,0)/VLOOKUP(INCTFou!$O$286,'Série histórica'!$A$6:$F$346,3,0)*100)</f>
        <v>0.46791386717409011</v>
      </c>
      <c r="J6" s="154">
        <f>IF(INCTFou!$K$286&lt;2,"0,00",-100+VLOOKUP(INCTFou!$K$286,'Série histórica'!$A$6:$E$346,3,0)/VLOOKUP(INCTFou!$P$286,'Série histórica'!$A$6:$E$346,3,0)*100)</f>
        <v>-0.43188361692037347</v>
      </c>
      <c r="K6" s="83"/>
      <c r="L6" s="84"/>
    </row>
    <row r="7" spans="2:15" ht="30" customHeight="1" thickBot="1" x14ac:dyDescent="0.25">
      <c r="B7" s="114" t="s">
        <v>301</v>
      </c>
      <c r="C7" s="115">
        <v>40</v>
      </c>
      <c r="D7" s="116">
        <f>VLOOKUP(INCTFou!$K$286,'Série histórica'!$A$6:$E$346,4)</f>
        <v>707.33483322190898</v>
      </c>
      <c r="E7" s="116">
        <f>+D7-100</f>
        <v>607.33483322190898</v>
      </c>
      <c r="F7" s="160">
        <f>IF(INCTFou!$K$286&lt;37,"0,00",-1+VLOOKUP(INCTFou!$K$286,'Série histórica'!$A$6:$E$346,4,0)/VLOOKUP(INCTFou!$L$286,'Série histórica'!$A$6:$E$346,4,0))*100</f>
        <v>10.93934605679534</v>
      </c>
      <c r="G7" s="160">
        <f>IF(INCTFou!$K$286&lt;25,"0,00",-1+VLOOKUP(INCTFou!$K$286,'Série histórica'!$A$6:$E$346,4,0)/VLOOKUP(INCTFou!$M$286,'Série histórica'!$A$6:$E$346,4,0))*100</f>
        <v>9.0092651384991118</v>
      </c>
      <c r="H7" s="160">
        <f>IF(INCTFou!$K$286&lt;13,"0,00",-1+VLOOKUP(INCTFou!$K$286,'Série histórica'!$A$6:$E$346,4,0)/VLOOKUP(INCTFou!$N$286,'Série histórica'!$A$6:$E$346,4,0))*100</f>
        <v>0.95758303459212435</v>
      </c>
      <c r="I7" s="160">
        <f>IF(INCTFou!$K$286&lt;11,"0,00",-100+VLOOKUP(INCTFou!$K$286,'Série histórica'!$A$6:$F$346,4,0)/VLOOKUP(INCTFou!$O$286,'Série histórica'!$A$6:$F$346,4,0)*100)</f>
        <v>0.59703892478630394</v>
      </c>
      <c r="J7" s="155">
        <f>IF(INCTFou!$K$286&lt;2,"0,00",-100+VLOOKUP(INCTFou!$K$286,'Série histórica'!$A$6:$G$346,4,0)/VLOOKUP(INCTFou!$P$286,'Série histórica'!$A$6:$G$346,4,0)*100)</f>
        <v>-0.50337603432821254</v>
      </c>
      <c r="K7" s="83"/>
      <c r="L7" s="84"/>
    </row>
    <row r="8" spans="2:15" ht="30" customHeight="1" thickBot="1" x14ac:dyDescent="0.25">
      <c r="B8" s="117" t="s">
        <v>302</v>
      </c>
      <c r="C8" s="118">
        <v>90</v>
      </c>
      <c r="D8" s="119">
        <f>VLOOKUP(INCTFou!$K$286,'Série histórica'!$A$6:$E$346,5)</f>
        <v>734.43510701767434</v>
      </c>
      <c r="E8" s="119">
        <f>+D8-100</f>
        <v>634.43510701767434</v>
      </c>
      <c r="F8" s="161">
        <f>IF(INCTFou!$K$286&lt;37,"0,00",-1+VLOOKUP(INCTFou!$K$286,'Série histórica'!$A$6:$E$346,5,0)/VLOOKUP(INCTFou!$L$286,'Série histórica'!$A$6:$E$346,5,0))*100</f>
        <v>12.9847473951195</v>
      </c>
      <c r="G8" s="161">
        <f>IF(INCTFou!$K$286&lt;25,"0,00",-1+VLOOKUP(INCTFou!$K$286,'Série histórica'!$A$6:$E$346,5,0)/VLOOKUP(INCTFou!$M$286,'Série histórica'!$A$6:$E$346,5,0))*100</f>
        <v>9.4591619218597387</v>
      </c>
      <c r="H8" s="161">
        <f>IF(INCTFou!$K$286&lt;13,"0,00",-1+VLOOKUP(INCTFou!$K$286,'Série histórica'!$A$6:$E$346,5,0)/VLOOKUP(INCTFou!$N$286,'Série histórica'!$A$6:$E$346,5,0))*100</f>
        <v>1.5833216634687064</v>
      </c>
      <c r="I8" s="161">
        <f>IF(INCTFou!$K$286&lt;11,"0,00",-100+VLOOKUP(INCTFou!$K$286,'Série histórica'!$A$6:$F$346,5,0)/VLOOKUP(INCTFou!$O$286,'Série histórica'!$A$6:$F$346,5,0)*100)</f>
        <v>0.71164662652508071</v>
      </c>
      <c r="J8" s="157">
        <f>IF(INCTFou!$K$286&lt;2,"0,00",-100+VLOOKUP(INCTFou!$K$286,'Série histórica'!$A$6:$G$346,5,0)/VLOOKUP(INCTFou!$P$286,'Série histórica'!$A$6:$G$346,5,0)*100)</f>
        <v>-0.56659144758629054</v>
      </c>
      <c r="K8" s="83"/>
      <c r="L8" s="84"/>
    </row>
    <row r="9" spans="2:15" ht="16.5" customHeight="1" x14ac:dyDescent="0.2">
      <c r="B9" s="85" t="s">
        <v>303</v>
      </c>
      <c r="C9" s="86"/>
      <c r="D9" s="87"/>
      <c r="E9" s="87"/>
      <c r="F9" s="88"/>
      <c r="G9" s="88"/>
      <c r="H9" s="88"/>
      <c r="I9" s="88"/>
      <c r="J9" s="83"/>
      <c r="K9" s="83"/>
    </row>
    <row r="10" spans="2:15" x14ac:dyDescent="0.2">
      <c r="B10" s="89" t="s">
        <v>304</v>
      </c>
      <c r="J10" s="90"/>
    </row>
    <row r="11" spans="2:15" s="93" customFormat="1" x14ac:dyDescent="0.2">
      <c r="B11" s="89" t="s">
        <v>311</v>
      </c>
      <c r="C11" s="91"/>
      <c r="D11" s="92"/>
      <c r="E11" s="92"/>
      <c r="F11" s="92"/>
      <c r="G11" s="92"/>
    </row>
    <row r="12" spans="2:15" s="93" customFormat="1" x14ac:dyDescent="0.2">
      <c r="B12" s="89" t="s">
        <v>264</v>
      </c>
      <c r="C12" s="91"/>
      <c r="D12" s="92"/>
      <c r="E12" s="92"/>
      <c r="F12" s="92"/>
      <c r="G12" s="92"/>
    </row>
    <row r="13" spans="2:15" s="93" customFormat="1" x14ac:dyDescent="0.2">
      <c r="B13" s="91"/>
      <c r="C13" s="94"/>
    </row>
    <row r="14" spans="2:15" x14ac:dyDescent="0.2">
      <c r="B14" s="95"/>
      <c r="C14" s="95"/>
    </row>
    <row r="15" spans="2:15" s="98" customFormat="1" ht="12" x14ac:dyDescent="0.2">
      <c r="B15" s="96"/>
      <c r="C15" s="97"/>
      <c r="E15" s="99"/>
      <c r="F15" s="99"/>
      <c r="G15" s="99"/>
      <c r="H15" s="99"/>
    </row>
    <row r="16" spans="2:15" s="98" customFormat="1" ht="12" x14ac:dyDescent="0.2">
      <c r="B16" s="100"/>
      <c r="C16" s="101"/>
      <c r="E16" s="99"/>
    </row>
    <row r="17" spans="3:5" s="98" customFormat="1" ht="12" x14ac:dyDescent="0.2">
      <c r="C17" s="102"/>
      <c r="D17" s="92"/>
      <c r="E17" s="99"/>
    </row>
  </sheetData>
  <sheetProtection algorithmName="SHA-512" hashValue="yKzlupSB/CGfQneI40Gu22qkoHAGP0afH6csWhBRnkyYpqNje0/5MvLDWFZPkkqVRudOjIAeq3R3csrCvOywGg==" saltValue="jBhCSYYUvWBCOdn3xrzHKg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&amp;L&amp;"Calibri,Regular"&amp;12&amp;K184782INCTF-OU&amp;C&amp;"Calibri,Regular"&amp;12&amp;K184782&amp;A&amp;R&amp;"Calibri,Regular"&amp;12&amp;K184782&amp;P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9" r:id="rId4" name="Drop Down 93">
              <controlPr defaultSize="0" autoLine="0" autoPict="0">
                <anchor moveWithCells="1">
                  <from>
                    <xdr:col>8</xdr:col>
                    <xdr:colOff>38100</xdr:colOff>
                    <xdr:row>3</xdr:row>
                    <xdr:rowOff>0</xdr:rowOff>
                  </from>
                  <to>
                    <xdr:col>10</xdr:col>
                    <xdr:colOff>0</xdr:colOff>
                    <xdr:row>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17-96E0-48F6-BC1D-6222AE1B8AAD}">
  <sheetPr codeName="Plan3"/>
  <dimension ref="A1:AG382"/>
  <sheetViews>
    <sheetView showGridLines="0" topLeftCell="A363" workbookViewId="0">
      <selection activeCell="H382" sqref="H382"/>
    </sheetView>
  </sheetViews>
  <sheetFormatPr defaultRowHeight="14.25" x14ac:dyDescent="0.2"/>
  <cols>
    <col min="2" max="2" width="11.625" bestFit="1" customWidth="1"/>
    <col min="8" max="33" width="9" style="76"/>
  </cols>
  <sheetData>
    <row r="1" spans="1:17" ht="15" thickBot="1" x14ac:dyDescent="0.25"/>
    <row r="2" spans="1:17" ht="15.75" thickBot="1" x14ac:dyDescent="0.25">
      <c r="A2" s="1">
        <v>1</v>
      </c>
      <c r="B2" s="2" t="s">
        <v>140</v>
      </c>
      <c r="C2" s="3">
        <v>0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">
      <c r="A3" s="1">
        <f>A2+1</f>
        <v>2</v>
      </c>
      <c r="B3" s="59" t="s">
        <v>141</v>
      </c>
      <c r="C3" s="60">
        <v>0</v>
      </c>
      <c r="D3" s="60">
        <v>0</v>
      </c>
      <c r="E3" s="60">
        <v>0</v>
      </c>
      <c r="F3" s="60">
        <v>0</v>
      </c>
      <c r="G3" s="61">
        <v>0</v>
      </c>
      <c r="H3" s="5"/>
      <c r="I3" s="6"/>
      <c r="J3" s="6"/>
      <c r="K3" s="6"/>
      <c r="L3" s="6"/>
      <c r="M3" s="6"/>
      <c r="N3" s="6"/>
      <c r="O3" s="6"/>
      <c r="P3" s="6"/>
      <c r="Q3" s="6"/>
    </row>
    <row r="4" spans="1:17" ht="15" x14ac:dyDescent="0.2">
      <c r="A4" s="1">
        <f t="shared" ref="A4:A67" si="0">A3+1</f>
        <v>3</v>
      </c>
      <c r="B4" s="62" t="s">
        <v>142</v>
      </c>
      <c r="C4" s="63">
        <v>0</v>
      </c>
      <c r="D4" s="63">
        <v>0</v>
      </c>
      <c r="E4" s="63">
        <v>0</v>
      </c>
      <c r="F4" s="63">
        <v>0</v>
      </c>
      <c r="G4" s="64">
        <v>0</v>
      </c>
      <c r="H4" s="5"/>
      <c r="I4" s="6"/>
      <c r="J4" s="6"/>
      <c r="K4" s="6"/>
      <c r="L4" s="6"/>
      <c r="M4" s="6"/>
      <c r="N4" s="6"/>
      <c r="O4" s="6"/>
      <c r="P4" s="6"/>
      <c r="Q4" s="6"/>
    </row>
    <row r="5" spans="1:17" ht="15" x14ac:dyDescent="0.2">
      <c r="A5" s="1">
        <f t="shared" si="0"/>
        <v>4</v>
      </c>
      <c r="B5" s="62" t="s">
        <v>143</v>
      </c>
      <c r="C5" s="63">
        <v>0</v>
      </c>
      <c r="D5" s="63">
        <v>0</v>
      </c>
      <c r="E5" s="63">
        <v>0</v>
      </c>
      <c r="F5" s="63">
        <v>0</v>
      </c>
      <c r="G5" s="64">
        <v>0</v>
      </c>
      <c r="H5" s="5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">
      <c r="A6" s="1">
        <f t="shared" si="0"/>
        <v>5</v>
      </c>
      <c r="B6" s="62" t="s">
        <v>144</v>
      </c>
      <c r="C6" s="63">
        <v>0</v>
      </c>
      <c r="D6" s="63">
        <v>0</v>
      </c>
      <c r="E6" s="63">
        <v>0</v>
      </c>
      <c r="F6" s="63">
        <v>0</v>
      </c>
      <c r="G6" s="64">
        <v>0</v>
      </c>
      <c r="H6" s="5"/>
      <c r="I6" s="6"/>
      <c r="J6" s="6"/>
      <c r="K6" s="6"/>
      <c r="L6" s="6"/>
      <c r="M6" s="6"/>
      <c r="N6" s="6"/>
      <c r="O6" s="6"/>
      <c r="P6" s="6"/>
      <c r="Q6" s="6"/>
    </row>
    <row r="7" spans="1:17" ht="15" x14ac:dyDescent="0.2">
      <c r="A7" s="1">
        <f t="shared" si="0"/>
        <v>6</v>
      </c>
      <c r="B7" s="62" t="s">
        <v>145</v>
      </c>
      <c r="C7" s="63">
        <v>0</v>
      </c>
      <c r="D7" s="63">
        <v>0</v>
      </c>
      <c r="E7" s="63">
        <v>0</v>
      </c>
      <c r="F7" s="63">
        <v>0</v>
      </c>
      <c r="G7" s="64">
        <v>0</v>
      </c>
      <c r="H7" s="5"/>
      <c r="I7" s="6"/>
      <c r="J7" s="6"/>
      <c r="K7" s="6"/>
      <c r="L7" s="6"/>
      <c r="M7" s="6"/>
      <c r="N7" s="6"/>
      <c r="O7" s="6"/>
      <c r="P7" s="6"/>
      <c r="Q7" s="6"/>
    </row>
    <row r="8" spans="1:17" ht="15" x14ac:dyDescent="0.2">
      <c r="A8" s="1">
        <f t="shared" si="0"/>
        <v>7</v>
      </c>
      <c r="B8" s="62" t="s">
        <v>146</v>
      </c>
      <c r="C8" s="63">
        <v>0</v>
      </c>
      <c r="D8" s="63">
        <v>0</v>
      </c>
      <c r="E8" s="63">
        <v>0</v>
      </c>
      <c r="F8" s="63">
        <v>0</v>
      </c>
      <c r="G8" s="64">
        <v>0</v>
      </c>
      <c r="H8" s="5"/>
      <c r="I8" s="6"/>
      <c r="J8" s="6"/>
      <c r="K8" s="6"/>
      <c r="L8" s="6"/>
      <c r="M8" s="6"/>
      <c r="N8" s="6"/>
      <c r="O8" s="6"/>
      <c r="P8" s="6"/>
      <c r="Q8" s="6"/>
    </row>
    <row r="9" spans="1:17" ht="15" x14ac:dyDescent="0.2">
      <c r="A9" s="1">
        <f t="shared" si="0"/>
        <v>8</v>
      </c>
      <c r="B9" s="62" t="s">
        <v>147</v>
      </c>
      <c r="C9" s="63">
        <v>0</v>
      </c>
      <c r="D9" s="63">
        <v>0</v>
      </c>
      <c r="E9" s="63">
        <v>0</v>
      </c>
      <c r="F9" s="63">
        <v>0</v>
      </c>
      <c r="G9" s="64">
        <v>0</v>
      </c>
      <c r="H9" s="5"/>
      <c r="I9" s="7"/>
      <c r="J9" s="6"/>
      <c r="K9" s="6"/>
      <c r="L9" s="6"/>
      <c r="M9" s="6"/>
      <c r="N9" s="7"/>
      <c r="O9" s="6"/>
      <c r="P9" s="6"/>
      <c r="Q9" s="6"/>
    </row>
    <row r="10" spans="1:17" ht="15" x14ac:dyDescent="0.2">
      <c r="A10" s="1">
        <f t="shared" si="0"/>
        <v>9</v>
      </c>
      <c r="B10" s="62" t="s">
        <v>148</v>
      </c>
      <c r="C10" s="63">
        <v>0</v>
      </c>
      <c r="D10" s="63">
        <v>0</v>
      </c>
      <c r="E10" s="63">
        <v>0</v>
      </c>
      <c r="F10" s="63">
        <v>0</v>
      </c>
      <c r="G10" s="64">
        <v>0</v>
      </c>
      <c r="H10" s="5"/>
      <c r="I10" s="6"/>
      <c r="J10" s="6"/>
      <c r="K10" s="6"/>
      <c r="L10" s="6"/>
      <c r="M10" s="6"/>
      <c r="N10" s="6"/>
      <c r="O10" s="6"/>
      <c r="P10" s="6"/>
      <c r="Q10" s="6"/>
    </row>
    <row r="11" spans="1:17" ht="15" x14ac:dyDescent="0.2">
      <c r="A11" s="1">
        <f t="shared" si="0"/>
        <v>10</v>
      </c>
      <c r="B11" s="62" t="s">
        <v>149</v>
      </c>
      <c r="C11" s="63">
        <v>0</v>
      </c>
      <c r="D11" s="63">
        <v>0</v>
      </c>
      <c r="E11" s="63">
        <v>0</v>
      </c>
      <c r="F11" s="63">
        <v>0</v>
      </c>
      <c r="G11" s="64">
        <v>0</v>
      </c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1:17" ht="15" x14ac:dyDescent="0.2">
      <c r="A12" s="1">
        <f t="shared" si="0"/>
        <v>11</v>
      </c>
      <c r="B12" s="62" t="s">
        <v>150</v>
      </c>
      <c r="C12" s="63">
        <v>0</v>
      </c>
      <c r="D12" s="63">
        <v>0</v>
      </c>
      <c r="E12" s="63">
        <v>0</v>
      </c>
      <c r="F12" s="63">
        <v>0</v>
      </c>
      <c r="G12" s="64">
        <v>0</v>
      </c>
      <c r="H12" s="5"/>
      <c r="I12" s="6"/>
      <c r="J12" s="6"/>
      <c r="K12" s="6"/>
      <c r="L12" s="6"/>
      <c r="M12" s="6"/>
      <c r="N12" s="6"/>
      <c r="O12" s="6"/>
      <c r="P12" s="6"/>
      <c r="Q12" s="6"/>
    </row>
    <row r="13" spans="1:17" ht="15" x14ac:dyDescent="0.2">
      <c r="A13" s="1">
        <f t="shared" si="0"/>
        <v>12</v>
      </c>
      <c r="B13" s="62" t="s">
        <v>151</v>
      </c>
      <c r="C13" s="63">
        <v>0</v>
      </c>
      <c r="D13" s="63">
        <v>0</v>
      </c>
      <c r="E13" s="63">
        <v>0</v>
      </c>
      <c r="F13" s="63">
        <v>0</v>
      </c>
      <c r="G13" s="64">
        <v>0</v>
      </c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1:17" ht="15" x14ac:dyDescent="0.2">
      <c r="A14" s="1">
        <f t="shared" si="0"/>
        <v>13</v>
      </c>
      <c r="B14" s="62" t="s">
        <v>152</v>
      </c>
      <c r="C14" s="63">
        <v>0</v>
      </c>
      <c r="D14" s="63">
        <v>0</v>
      </c>
      <c r="E14" s="63">
        <v>0</v>
      </c>
      <c r="F14" s="63">
        <v>0</v>
      </c>
      <c r="G14" s="64">
        <v>0</v>
      </c>
      <c r="H14" s="5"/>
      <c r="I14" s="6"/>
      <c r="J14" s="6"/>
      <c r="K14" s="6"/>
      <c r="L14" s="6"/>
      <c r="M14" s="6"/>
      <c r="N14" s="6"/>
      <c r="O14" s="6"/>
      <c r="P14" s="6"/>
      <c r="Q14" s="6"/>
    </row>
    <row r="15" spans="1:17" ht="15" x14ac:dyDescent="0.2">
      <c r="A15" s="1">
        <f t="shared" si="0"/>
        <v>14</v>
      </c>
      <c r="B15" s="62" t="s">
        <v>153</v>
      </c>
      <c r="C15" s="63">
        <v>0</v>
      </c>
      <c r="D15" s="63">
        <v>0</v>
      </c>
      <c r="E15" s="63">
        <v>0</v>
      </c>
      <c r="F15" s="63">
        <v>0</v>
      </c>
      <c r="G15" s="64">
        <v>0</v>
      </c>
      <c r="H15" s="5"/>
      <c r="I15" s="6"/>
      <c r="J15" s="6"/>
      <c r="K15" s="6"/>
      <c r="L15" s="6"/>
      <c r="M15" s="6"/>
      <c r="N15" s="6"/>
      <c r="O15" s="6"/>
      <c r="P15" s="6"/>
      <c r="Q15" s="6"/>
    </row>
    <row r="16" spans="1:17" ht="15" x14ac:dyDescent="0.2">
      <c r="A16" s="1">
        <f t="shared" si="0"/>
        <v>15</v>
      </c>
      <c r="B16" s="62" t="s">
        <v>154</v>
      </c>
      <c r="C16" s="63">
        <v>0</v>
      </c>
      <c r="D16" s="63">
        <v>0</v>
      </c>
      <c r="E16" s="63">
        <v>0</v>
      </c>
      <c r="F16" s="63">
        <v>0</v>
      </c>
      <c r="G16" s="64">
        <v>0</v>
      </c>
      <c r="H16" s="5"/>
      <c r="I16" s="6"/>
      <c r="J16" s="6"/>
      <c r="K16" s="6"/>
      <c r="L16" s="6"/>
      <c r="M16" s="6"/>
      <c r="N16" s="6"/>
      <c r="O16" s="6"/>
      <c r="P16" s="6"/>
      <c r="Q16" s="6"/>
    </row>
    <row r="17" spans="1:17" ht="15" x14ac:dyDescent="0.2">
      <c r="A17" s="1">
        <f t="shared" si="0"/>
        <v>16</v>
      </c>
      <c r="B17" s="62" t="s">
        <v>155</v>
      </c>
      <c r="C17" s="63">
        <v>0</v>
      </c>
      <c r="D17" s="63">
        <v>0</v>
      </c>
      <c r="E17" s="63">
        <v>0</v>
      </c>
      <c r="F17" s="63">
        <v>0</v>
      </c>
      <c r="G17" s="64">
        <v>0</v>
      </c>
      <c r="H17" s="5"/>
      <c r="I17" s="6"/>
      <c r="J17" s="6"/>
      <c r="K17" s="6"/>
      <c r="L17" s="6"/>
      <c r="M17" s="6"/>
      <c r="N17" s="6"/>
      <c r="O17" s="6"/>
      <c r="P17" s="6"/>
      <c r="Q17" s="6"/>
    </row>
    <row r="18" spans="1:17" ht="15" x14ac:dyDescent="0.2">
      <c r="A18" s="1">
        <f t="shared" si="0"/>
        <v>17</v>
      </c>
      <c r="B18" s="62" t="s">
        <v>156</v>
      </c>
      <c r="C18" s="63">
        <v>0</v>
      </c>
      <c r="D18" s="63">
        <v>0</v>
      </c>
      <c r="E18" s="63">
        <v>0</v>
      </c>
      <c r="F18" s="63">
        <v>0</v>
      </c>
      <c r="G18" s="64">
        <v>0</v>
      </c>
      <c r="H18" s="5"/>
      <c r="I18" s="6"/>
      <c r="J18" s="6"/>
      <c r="K18" s="6"/>
      <c r="L18" s="6"/>
      <c r="M18" s="6"/>
      <c r="N18" s="6"/>
      <c r="O18" s="6"/>
      <c r="P18" s="6"/>
      <c r="Q18" s="6"/>
    </row>
    <row r="19" spans="1:17" ht="15" x14ac:dyDescent="0.2">
      <c r="A19" s="1">
        <f t="shared" si="0"/>
        <v>18</v>
      </c>
      <c r="B19" s="62" t="s">
        <v>157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  <c r="H19" s="5"/>
      <c r="I19" s="6"/>
      <c r="J19" s="6"/>
      <c r="K19" s="6"/>
      <c r="L19" s="6"/>
      <c r="M19" s="6"/>
      <c r="N19" s="6"/>
      <c r="O19" s="6"/>
      <c r="P19" s="6"/>
      <c r="Q19" s="6"/>
    </row>
    <row r="20" spans="1:17" ht="15" x14ac:dyDescent="0.2">
      <c r="A20" s="1">
        <f t="shared" si="0"/>
        <v>19</v>
      </c>
      <c r="B20" s="62" t="s">
        <v>158</v>
      </c>
      <c r="C20" s="63">
        <v>0</v>
      </c>
      <c r="D20" s="63">
        <v>0</v>
      </c>
      <c r="E20" s="63">
        <v>0</v>
      </c>
      <c r="F20" s="63">
        <v>0</v>
      </c>
      <c r="G20" s="64">
        <v>0</v>
      </c>
      <c r="H20" s="5"/>
      <c r="I20" s="6"/>
      <c r="J20" s="6"/>
      <c r="K20" s="6"/>
      <c r="L20" s="6"/>
      <c r="M20" s="6"/>
      <c r="N20" s="6"/>
      <c r="O20" s="6"/>
      <c r="P20" s="6"/>
      <c r="Q20" s="6"/>
    </row>
    <row r="21" spans="1:17" ht="15" x14ac:dyDescent="0.2">
      <c r="A21" s="1">
        <f t="shared" si="0"/>
        <v>20</v>
      </c>
      <c r="B21" s="62" t="s">
        <v>159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  <c r="H21" s="5"/>
      <c r="I21" s="6"/>
      <c r="J21" s="6"/>
      <c r="K21" s="6"/>
      <c r="L21" s="6"/>
      <c r="M21" s="6"/>
      <c r="N21" s="6"/>
      <c r="O21" s="6"/>
      <c r="P21" s="6"/>
      <c r="Q21" s="6"/>
    </row>
    <row r="22" spans="1:17" ht="15" x14ac:dyDescent="0.2">
      <c r="A22" s="1">
        <f t="shared" si="0"/>
        <v>21</v>
      </c>
      <c r="B22" s="62" t="s">
        <v>160</v>
      </c>
      <c r="C22" s="63">
        <v>0</v>
      </c>
      <c r="D22" s="63">
        <v>0</v>
      </c>
      <c r="E22" s="63">
        <v>0</v>
      </c>
      <c r="F22" s="63">
        <v>0</v>
      </c>
      <c r="G22" s="64">
        <v>0</v>
      </c>
      <c r="H22" s="5"/>
      <c r="I22" s="6"/>
      <c r="J22" s="6"/>
      <c r="K22" s="6"/>
      <c r="L22" s="6"/>
      <c r="M22" s="6"/>
      <c r="N22" s="6"/>
      <c r="O22" s="6"/>
      <c r="P22" s="6"/>
      <c r="Q22" s="6"/>
    </row>
    <row r="23" spans="1:17" ht="15" x14ac:dyDescent="0.2">
      <c r="A23" s="1">
        <f t="shared" si="0"/>
        <v>22</v>
      </c>
      <c r="B23" s="62" t="s">
        <v>161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  <c r="H23" s="5"/>
      <c r="I23" s="6"/>
      <c r="J23" s="6"/>
      <c r="K23" s="6"/>
      <c r="L23" s="6"/>
      <c r="M23" s="6"/>
      <c r="N23" s="6"/>
      <c r="O23" s="6"/>
      <c r="P23" s="6"/>
      <c r="Q23" s="6"/>
    </row>
    <row r="24" spans="1:17" ht="15" x14ac:dyDescent="0.2">
      <c r="A24" s="1">
        <f t="shared" si="0"/>
        <v>23</v>
      </c>
      <c r="B24" s="62" t="s">
        <v>162</v>
      </c>
      <c r="C24" s="63">
        <v>0</v>
      </c>
      <c r="D24" s="63">
        <v>0</v>
      </c>
      <c r="E24" s="63">
        <v>0</v>
      </c>
      <c r="F24" s="63">
        <v>0</v>
      </c>
      <c r="G24" s="64">
        <v>0</v>
      </c>
      <c r="H24" s="5"/>
      <c r="I24" s="6"/>
      <c r="J24" s="6"/>
      <c r="K24" s="6"/>
      <c r="L24" s="6"/>
      <c r="M24" s="6"/>
      <c r="N24" s="6"/>
      <c r="O24" s="6"/>
      <c r="P24" s="6"/>
      <c r="Q24" s="6"/>
    </row>
    <row r="25" spans="1:17" ht="15" x14ac:dyDescent="0.2">
      <c r="A25" s="1">
        <f t="shared" si="0"/>
        <v>24</v>
      </c>
      <c r="B25" s="62" t="s">
        <v>163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  <c r="H25" s="5"/>
      <c r="I25" s="6"/>
      <c r="J25" s="6"/>
      <c r="K25" s="6"/>
      <c r="L25" s="6"/>
      <c r="M25" s="6"/>
      <c r="N25" s="6"/>
      <c r="O25" s="6"/>
      <c r="P25" s="6"/>
      <c r="Q25" s="6"/>
    </row>
    <row r="26" spans="1:17" ht="15" x14ac:dyDescent="0.2">
      <c r="A26" s="1">
        <f t="shared" si="0"/>
        <v>25</v>
      </c>
      <c r="B26" s="62" t="s">
        <v>164</v>
      </c>
      <c r="C26" s="63">
        <v>0</v>
      </c>
      <c r="D26" s="63">
        <v>0</v>
      </c>
      <c r="E26" s="63">
        <v>0</v>
      </c>
      <c r="F26" s="63">
        <v>0</v>
      </c>
      <c r="G26" s="64">
        <v>0</v>
      </c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ht="15" x14ac:dyDescent="0.2">
      <c r="A27" s="1">
        <f t="shared" si="0"/>
        <v>26</v>
      </c>
      <c r="B27" s="62" t="s">
        <v>165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1">
        <f t="shared" si="0"/>
        <v>27</v>
      </c>
      <c r="B28" s="62" t="s">
        <v>166</v>
      </c>
      <c r="C28" s="63">
        <v>0</v>
      </c>
      <c r="D28" s="63">
        <v>0</v>
      </c>
      <c r="E28" s="63">
        <v>0</v>
      </c>
      <c r="F28" s="63">
        <v>0</v>
      </c>
      <c r="G28" s="64">
        <v>0</v>
      </c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ht="15" x14ac:dyDescent="0.2">
      <c r="A29" s="1">
        <f t="shared" si="0"/>
        <v>28</v>
      </c>
      <c r="B29" s="62" t="s">
        <v>167</v>
      </c>
      <c r="C29" s="63">
        <v>0</v>
      </c>
      <c r="D29" s="63">
        <v>0</v>
      </c>
      <c r="E29" s="63">
        <v>0</v>
      </c>
      <c r="F29" s="63">
        <v>0</v>
      </c>
      <c r="G29" s="64">
        <v>0</v>
      </c>
      <c r="H29" s="5"/>
      <c r="I29" s="6"/>
      <c r="J29" s="6"/>
      <c r="K29" s="6"/>
      <c r="L29" s="6"/>
      <c r="M29" s="6"/>
      <c r="N29" s="6"/>
      <c r="O29" s="6"/>
      <c r="P29" s="6"/>
      <c r="Q29" s="6"/>
    </row>
    <row r="30" spans="1:17" ht="15" x14ac:dyDescent="0.2">
      <c r="A30" s="1">
        <f t="shared" si="0"/>
        <v>29</v>
      </c>
      <c r="B30" s="62" t="s">
        <v>168</v>
      </c>
      <c r="C30" s="63">
        <v>0</v>
      </c>
      <c r="D30" s="63">
        <v>0</v>
      </c>
      <c r="E30" s="63">
        <v>0</v>
      </c>
      <c r="F30" s="63">
        <v>0</v>
      </c>
      <c r="G30" s="64">
        <v>0</v>
      </c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ht="15" x14ac:dyDescent="0.2">
      <c r="A31" s="1">
        <f t="shared" si="0"/>
        <v>30</v>
      </c>
      <c r="B31" s="62" t="s">
        <v>169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5"/>
      <c r="I31" s="6"/>
      <c r="J31" s="6"/>
      <c r="K31" s="6"/>
      <c r="L31" s="6"/>
      <c r="M31" s="6"/>
      <c r="N31" s="6"/>
      <c r="O31" s="6"/>
      <c r="P31" s="6"/>
      <c r="Q31" s="6"/>
    </row>
    <row r="32" spans="1:17" ht="15" x14ac:dyDescent="0.2">
      <c r="A32" s="1">
        <f t="shared" si="0"/>
        <v>31</v>
      </c>
      <c r="B32" s="62" t="s">
        <v>170</v>
      </c>
      <c r="C32" s="63">
        <v>0</v>
      </c>
      <c r="D32" s="63">
        <v>0</v>
      </c>
      <c r="E32" s="63">
        <v>0</v>
      </c>
      <c r="F32" s="63">
        <v>0</v>
      </c>
      <c r="G32" s="64">
        <v>0</v>
      </c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ht="15" x14ac:dyDescent="0.2">
      <c r="A33" s="1">
        <f t="shared" si="0"/>
        <v>32</v>
      </c>
      <c r="B33" s="62" t="s">
        <v>171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ht="15" x14ac:dyDescent="0.2">
      <c r="A34" s="1">
        <f t="shared" si="0"/>
        <v>33</v>
      </c>
      <c r="B34" s="62" t="s">
        <v>172</v>
      </c>
      <c r="C34" s="63">
        <v>0</v>
      </c>
      <c r="D34" s="63">
        <v>0</v>
      </c>
      <c r="E34" s="63">
        <v>0</v>
      </c>
      <c r="F34" s="63">
        <v>0</v>
      </c>
      <c r="G34" s="64">
        <v>0</v>
      </c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ht="15" x14ac:dyDescent="0.2">
      <c r="A35" s="1">
        <f t="shared" si="0"/>
        <v>34</v>
      </c>
      <c r="B35" s="62" t="s">
        <v>173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ht="15" x14ac:dyDescent="0.2">
      <c r="A36" s="1">
        <f t="shared" si="0"/>
        <v>35</v>
      </c>
      <c r="B36" s="62" t="s">
        <v>174</v>
      </c>
      <c r="C36" s="63">
        <v>0</v>
      </c>
      <c r="D36" s="63">
        <v>0</v>
      </c>
      <c r="E36" s="63">
        <v>0</v>
      </c>
      <c r="F36" s="63">
        <v>0</v>
      </c>
      <c r="G36" s="64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ht="15" x14ac:dyDescent="0.2">
      <c r="A37" s="1">
        <f t="shared" si="0"/>
        <v>36</v>
      </c>
      <c r="B37" s="62" t="s">
        <v>175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ht="15" x14ac:dyDescent="0.2">
      <c r="A38" s="1">
        <f t="shared" si="0"/>
        <v>37</v>
      </c>
      <c r="B38" s="62" t="s">
        <v>176</v>
      </c>
      <c r="C38" s="63">
        <v>0</v>
      </c>
      <c r="D38" s="63">
        <v>0</v>
      </c>
      <c r="E38" s="63">
        <v>0</v>
      </c>
      <c r="F38" s="63">
        <v>0</v>
      </c>
      <c r="G38" s="64">
        <v>0</v>
      </c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">
        <f t="shared" si="0"/>
        <v>38</v>
      </c>
      <c r="B39" s="62" t="s">
        <v>177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ht="15" x14ac:dyDescent="0.2">
      <c r="A40" s="1">
        <f t="shared" si="0"/>
        <v>39</v>
      </c>
      <c r="B40" s="62" t="s">
        <v>178</v>
      </c>
      <c r="C40" s="63">
        <v>0</v>
      </c>
      <c r="D40" s="63">
        <v>0</v>
      </c>
      <c r="E40" s="63">
        <v>0</v>
      </c>
      <c r="F40" s="63">
        <v>0</v>
      </c>
      <c r="G40" s="64">
        <v>0</v>
      </c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ht="15" x14ac:dyDescent="0.2">
      <c r="A41" s="1">
        <f t="shared" si="0"/>
        <v>40</v>
      </c>
      <c r="B41" s="62" t="s">
        <v>179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ht="15" x14ac:dyDescent="0.2">
      <c r="A42" s="1">
        <f t="shared" si="0"/>
        <v>41</v>
      </c>
      <c r="B42" s="62" t="s">
        <v>180</v>
      </c>
      <c r="C42" s="63">
        <v>0</v>
      </c>
      <c r="D42" s="63">
        <v>0</v>
      </c>
      <c r="E42" s="63">
        <v>0</v>
      </c>
      <c r="F42" s="63">
        <v>0</v>
      </c>
      <c r="G42" s="64">
        <v>0</v>
      </c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ht="15" x14ac:dyDescent="0.2">
      <c r="A43" s="1">
        <f t="shared" si="0"/>
        <v>42</v>
      </c>
      <c r="B43" s="62" t="s">
        <v>181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ht="15" x14ac:dyDescent="0.2">
      <c r="A44" s="1">
        <f t="shared" si="0"/>
        <v>43</v>
      </c>
      <c r="B44" s="62" t="s">
        <v>182</v>
      </c>
      <c r="C44" s="63">
        <v>0</v>
      </c>
      <c r="D44" s="63">
        <v>0</v>
      </c>
      <c r="E44" s="63">
        <v>0</v>
      </c>
      <c r="F44" s="63">
        <v>0</v>
      </c>
      <c r="G44" s="64">
        <v>0</v>
      </c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ht="15" x14ac:dyDescent="0.2">
      <c r="A45" s="1">
        <f t="shared" si="0"/>
        <v>44</v>
      </c>
      <c r="B45" s="62" t="s">
        <v>183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ht="15" x14ac:dyDescent="0.2">
      <c r="A46" s="1">
        <f t="shared" si="0"/>
        <v>45</v>
      </c>
      <c r="B46" s="62" t="s">
        <v>184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ht="15" x14ac:dyDescent="0.2">
      <c r="A47" s="1">
        <f t="shared" si="0"/>
        <v>46</v>
      </c>
      <c r="B47" s="62" t="s">
        <v>185</v>
      </c>
      <c r="C47" s="63">
        <v>0</v>
      </c>
      <c r="D47" s="63">
        <v>0</v>
      </c>
      <c r="E47" s="63">
        <v>0</v>
      </c>
      <c r="F47" s="63">
        <v>0</v>
      </c>
      <c r="G47" s="64">
        <v>0</v>
      </c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ht="15" x14ac:dyDescent="0.2">
      <c r="A48" s="1">
        <f t="shared" si="0"/>
        <v>47</v>
      </c>
      <c r="B48" s="62" t="s">
        <v>186</v>
      </c>
      <c r="C48" s="63">
        <v>0</v>
      </c>
      <c r="D48" s="63">
        <v>0</v>
      </c>
      <c r="E48" s="63">
        <v>0</v>
      </c>
      <c r="F48" s="63">
        <v>0</v>
      </c>
      <c r="G48" s="64">
        <v>0</v>
      </c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ht="15" x14ac:dyDescent="0.2">
      <c r="A49" s="1">
        <f t="shared" si="0"/>
        <v>48</v>
      </c>
      <c r="B49" s="62" t="s">
        <v>187</v>
      </c>
      <c r="C49" s="63">
        <v>0</v>
      </c>
      <c r="D49" s="63">
        <v>0</v>
      </c>
      <c r="E49" s="63">
        <v>0</v>
      </c>
      <c r="F49" s="63">
        <v>0</v>
      </c>
      <c r="G49" s="64">
        <v>0</v>
      </c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ht="15" x14ac:dyDescent="0.2">
      <c r="A50" s="1">
        <f t="shared" si="0"/>
        <v>49</v>
      </c>
      <c r="B50" s="62" t="s">
        <v>188</v>
      </c>
      <c r="C50" s="63">
        <v>0</v>
      </c>
      <c r="D50" s="63">
        <v>0</v>
      </c>
      <c r="E50" s="63">
        <v>0</v>
      </c>
      <c r="F50" s="63">
        <v>0</v>
      </c>
      <c r="G50" s="64">
        <v>0</v>
      </c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ht="15" x14ac:dyDescent="0.2">
      <c r="A51" s="1">
        <f t="shared" si="0"/>
        <v>50</v>
      </c>
      <c r="B51" s="62" t="s">
        <v>189</v>
      </c>
      <c r="C51" s="63">
        <v>0</v>
      </c>
      <c r="D51" s="63">
        <v>0</v>
      </c>
      <c r="E51" s="63">
        <v>0</v>
      </c>
      <c r="F51" s="63">
        <v>0</v>
      </c>
      <c r="G51" s="64">
        <v>0</v>
      </c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ht="15" x14ac:dyDescent="0.2">
      <c r="A52" s="1">
        <f t="shared" si="0"/>
        <v>51</v>
      </c>
      <c r="B52" s="62" t="s">
        <v>190</v>
      </c>
      <c r="C52" s="63">
        <v>0</v>
      </c>
      <c r="D52" s="63">
        <v>0</v>
      </c>
      <c r="E52" s="63">
        <v>0</v>
      </c>
      <c r="F52" s="63">
        <v>0</v>
      </c>
      <c r="G52" s="64">
        <v>0</v>
      </c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ht="15" x14ac:dyDescent="0.2">
      <c r="A53" s="1">
        <f t="shared" si="0"/>
        <v>52</v>
      </c>
      <c r="B53" s="62" t="s">
        <v>191</v>
      </c>
      <c r="C53" s="63">
        <v>0</v>
      </c>
      <c r="D53" s="63">
        <v>0</v>
      </c>
      <c r="E53" s="63">
        <v>0</v>
      </c>
      <c r="F53" s="63">
        <v>0</v>
      </c>
      <c r="G53" s="64">
        <v>0</v>
      </c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ht="15" x14ac:dyDescent="0.2">
      <c r="A54" s="1">
        <f t="shared" si="0"/>
        <v>53</v>
      </c>
      <c r="B54" s="62" t="s">
        <v>192</v>
      </c>
      <c r="C54" s="63">
        <v>0</v>
      </c>
      <c r="D54" s="63">
        <v>0</v>
      </c>
      <c r="E54" s="63">
        <v>0</v>
      </c>
      <c r="F54" s="63">
        <v>0</v>
      </c>
      <c r="G54" s="64">
        <v>0</v>
      </c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ht="15" x14ac:dyDescent="0.2">
      <c r="A55" s="1">
        <f t="shared" si="0"/>
        <v>54</v>
      </c>
      <c r="B55" s="62" t="s">
        <v>193</v>
      </c>
      <c r="C55" s="63">
        <v>0</v>
      </c>
      <c r="D55" s="63">
        <v>0</v>
      </c>
      <c r="E55" s="63">
        <v>0</v>
      </c>
      <c r="F55" s="63">
        <v>0</v>
      </c>
      <c r="G55" s="64">
        <v>0</v>
      </c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ht="15" x14ac:dyDescent="0.2">
      <c r="A56" s="1">
        <f t="shared" si="0"/>
        <v>55</v>
      </c>
      <c r="B56" s="62" t="s">
        <v>194</v>
      </c>
      <c r="C56" s="63">
        <v>0</v>
      </c>
      <c r="D56" s="63">
        <v>0</v>
      </c>
      <c r="E56" s="63">
        <v>0</v>
      </c>
      <c r="F56" s="63">
        <v>0</v>
      </c>
      <c r="G56" s="64">
        <v>0</v>
      </c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ht="15" x14ac:dyDescent="0.2">
      <c r="A57" s="1">
        <f t="shared" si="0"/>
        <v>56</v>
      </c>
      <c r="B57" s="62" t="s">
        <v>195</v>
      </c>
      <c r="C57" s="63">
        <v>0</v>
      </c>
      <c r="D57" s="63">
        <v>0</v>
      </c>
      <c r="E57" s="63">
        <v>0</v>
      </c>
      <c r="F57" s="63">
        <v>0</v>
      </c>
      <c r="G57" s="64">
        <v>0</v>
      </c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ht="15" x14ac:dyDescent="0.2">
      <c r="A58" s="1">
        <f t="shared" si="0"/>
        <v>57</v>
      </c>
      <c r="B58" s="62" t="s">
        <v>196</v>
      </c>
      <c r="C58" s="63">
        <v>0</v>
      </c>
      <c r="D58" s="63">
        <v>0</v>
      </c>
      <c r="E58" s="63">
        <v>0</v>
      </c>
      <c r="F58" s="63">
        <v>0</v>
      </c>
      <c r="G58" s="64">
        <v>0</v>
      </c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ht="15" x14ac:dyDescent="0.2">
      <c r="A59" s="1">
        <f t="shared" si="0"/>
        <v>58</v>
      </c>
      <c r="B59" s="62" t="s">
        <v>197</v>
      </c>
      <c r="C59" s="63">
        <v>0</v>
      </c>
      <c r="D59" s="63">
        <v>0</v>
      </c>
      <c r="E59" s="63">
        <v>0</v>
      </c>
      <c r="F59" s="63">
        <v>0</v>
      </c>
      <c r="G59" s="64">
        <v>0</v>
      </c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ht="15" x14ac:dyDescent="0.2">
      <c r="A60" s="1">
        <f t="shared" si="0"/>
        <v>59</v>
      </c>
      <c r="B60" s="62" t="s">
        <v>198</v>
      </c>
      <c r="C60" s="63">
        <v>0</v>
      </c>
      <c r="D60" s="63">
        <v>0</v>
      </c>
      <c r="E60" s="63">
        <v>0</v>
      </c>
      <c r="F60" s="63">
        <v>0</v>
      </c>
      <c r="G60" s="64">
        <v>0</v>
      </c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ht="15" x14ac:dyDescent="0.2">
      <c r="A61" s="1">
        <f t="shared" si="0"/>
        <v>60</v>
      </c>
      <c r="B61" s="62" t="s">
        <v>199</v>
      </c>
      <c r="C61" s="63">
        <v>0</v>
      </c>
      <c r="D61" s="63">
        <v>0</v>
      </c>
      <c r="E61" s="63">
        <v>0</v>
      </c>
      <c r="F61" s="63">
        <v>0</v>
      </c>
      <c r="G61" s="64">
        <v>0</v>
      </c>
      <c r="H61" s="5"/>
      <c r="I61" s="6"/>
      <c r="J61" s="6"/>
      <c r="K61" s="6"/>
      <c r="L61" s="6"/>
      <c r="M61" s="6"/>
      <c r="N61" s="6"/>
      <c r="O61" s="6"/>
      <c r="P61" s="6"/>
      <c r="Q61" s="6"/>
    </row>
    <row r="62" spans="1:17" ht="15" x14ac:dyDescent="0.2">
      <c r="A62" s="1">
        <f t="shared" si="0"/>
        <v>61</v>
      </c>
      <c r="B62" s="62" t="s">
        <v>200</v>
      </c>
      <c r="C62" s="63">
        <v>0</v>
      </c>
      <c r="D62" s="63">
        <v>0</v>
      </c>
      <c r="E62" s="63">
        <v>0</v>
      </c>
      <c r="F62" s="63">
        <v>0</v>
      </c>
      <c r="G62" s="64">
        <v>0</v>
      </c>
      <c r="H62" s="5"/>
      <c r="I62" s="6"/>
      <c r="J62" s="6"/>
      <c r="K62" s="6"/>
      <c r="L62" s="6"/>
      <c r="M62" s="6"/>
      <c r="N62" s="6"/>
      <c r="O62" s="6"/>
      <c r="P62" s="6"/>
      <c r="Q62" s="6"/>
    </row>
    <row r="63" spans="1:17" ht="15" x14ac:dyDescent="0.2">
      <c r="A63" s="1">
        <f t="shared" si="0"/>
        <v>62</v>
      </c>
      <c r="B63" s="62" t="s">
        <v>201</v>
      </c>
      <c r="C63" s="63">
        <v>0</v>
      </c>
      <c r="D63" s="63">
        <v>0</v>
      </c>
      <c r="E63" s="63">
        <v>0</v>
      </c>
      <c r="F63" s="63">
        <v>0</v>
      </c>
      <c r="G63" s="64">
        <v>0</v>
      </c>
      <c r="H63" s="5"/>
      <c r="I63" s="6"/>
      <c r="J63" s="6"/>
      <c r="K63" s="6"/>
      <c r="L63" s="6"/>
      <c r="M63" s="6"/>
      <c r="N63" s="6"/>
      <c r="O63" s="6"/>
      <c r="P63" s="6"/>
      <c r="Q63" s="6"/>
    </row>
    <row r="64" spans="1:17" ht="15" x14ac:dyDescent="0.2">
      <c r="A64" s="1">
        <f t="shared" si="0"/>
        <v>63</v>
      </c>
      <c r="B64" s="62" t="s">
        <v>202</v>
      </c>
      <c r="C64" s="63">
        <v>0</v>
      </c>
      <c r="D64" s="63">
        <v>0</v>
      </c>
      <c r="E64" s="63">
        <v>0</v>
      </c>
      <c r="F64" s="63">
        <v>0</v>
      </c>
      <c r="G64" s="64">
        <v>0</v>
      </c>
      <c r="H64" s="5"/>
      <c r="I64" s="6"/>
      <c r="J64" s="6"/>
      <c r="K64" s="6"/>
      <c r="L64" s="6"/>
      <c r="M64" s="6"/>
      <c r="N64" s="6"/>
      <c r="O64" s="6"/>
      <c r="P64" s="6"/>
      <c r="Q64" s="6"/>
    </row>
    <row r="65" spans="1:17" ht="15" x14ac:dyDescent="0.2">
      <c r="A65" s="1">
        <f t="shared" si="0"/>
        <v>64</v>
      </c>
      <c r="B65" s="62" t="s">
        <v>203</v>
      </c>
      <c r="C65" s="63">
        <v>0</v>
      </c>
      <c r="D65" s="63">
        <v>0</v>
      </c>
      <c r="E65" s="63">
        <v>0</v>
      </c>
      <c r="F65" s="63">
        <v>0</v>
      </c>
      <c r="G65" s="64">
        <v>0</v>
      </c>
      <c r="H65" s="5"/>
      <c r="I65" s="6"/>
      <c r="J65" s="6"/>
      <c r="K65" s="6"/>
      <c r="L65" s="6"/>
      <c r="M65" s="6"/>
      <c r="N65" s="6"/>
      <c r="O65" s="6"/>
      <c r="P65" s="6"/>
      <c r="Q65" s="6"/>
    </row>
    <row r="66" spans="1:17" ht="15" x14ac:dyDescent="0.2">
      <c r="A66" s="1">
        <f t="shared" si="0"/>
        <v>65</v>
      </c>
      <c r="B66" s="62" t="s">
        <v>204</v>
      </c>
      <c r="C66" s="63">
        <v>0</v>
      </c>
      <c r="D66" s="63">
        <v>0</v>
      </c>
      <c r="E66" s="63">
        <v>0</v>
      </c>
      <c r="F66" s="63">
        <v>0</v>
      </c>
      <c r="G66" s="64">
        <v>0</v>
      </c>
      <c r="H66" s="5"/>
      <c r="I66" s="6"/>
      <c r="J66" s="6"/>
      <c r="K66" s="6"/>
      <c r="L66" s="6"/>
      <c r="M66" s="6"/>
      <c r="N66" s="6"/>
      <c r="O66" s="6"/>
      <c r="P66" s="6"/>
      <c r="Q66" s="6"/>
    </row>
    <row r="67" spans="1:17" ht="15" x14ac:dyDescent="0.2">
      <c r="A67" s="1">
        <f t="shared" si="0"/>
        <v>66</v>
      </c>
      <c r="B67" s="62" t="s">
        <v>205</v>
      </c>
      <c r="C67" s="63">
        <v>0</v>
      </c>
      <c r="D67" s="63">
        <v>0</v>
      </c>
      <c r="E67" s="63">
        <v>0</v>
      </c>
      <c r="F67" s="63">
        <v>0</v>
      </c>
      <c r="G67" s="64">
        <v>0</v>
      </c>
      <c r="H67" s="5"/>
      <c r="I67" s="6"/>
      <c r="J67" s="6"/>
      <c r="K67" s="6"/>
      <c r="L67" s="6"/>
      <c r="M67" s="6"/>
      <c r="N67" s="6"/>
      <c r="O67" s="6"/>
      <c r="P67" s="6"/>
      <c r="Q67" s="6"/>
    </row>
    <row r="68" spans="1:17" ht="15" x14ac:dyDescent="0.2">
      <c r="A68" s="1">
        <f t="shared" ref="A68:A131" si="1">A67+1</f>
        <v>67</v>
      </c>
      <c r="B68" s="62" t="s">
        <v>206</v>
      </c>
      <c r="C68" s="63">
        <v>0</v>
      </c>
      <c r="D68" s="63">
        <v>0</v>
      </c>
      <c r="E68" s="63">
        <v>0</v>
      </c>
      <c r="F68" s="63">
        <v>0</v>
      </c>
      <c r="G68" s="64">
        <v>0</v>
      </c>
      <c r="H68" s="5"/>
      <c r="I68" s="6"/>
      <c r="J68" s="6"/>
      <c r="K68" s="6"/>
      <c r="L68" s="6"/>
      <c r="M68" s="6"/>
      <c r="N68" s="6"/>
      <c r="O68" s="6"/>
      <c r="P68" s="6"/>
      <c r="Q68" s="6"/>
    </row>
    <row r="69" spans="1:17" ht="15" x14ac:dyDescent="0.2">
      <c r="A69" s="1">
        <f t="shared" si="1"/>
        <v>68</v>
      </c>
      <c r="B69" s="62" t="s">
        <v>207</v>
      </c>
      <c r="C69" s="63">
        <v>0</v>
      </c>
      <c r="D69" s="63">
        <v>0</v>
      </c>
      <c r="E69" s="63">
        <v>0</v>
      </c>
      <c r="F69" s="63">
        <v>0</v>
      </c>
      <c r="G69" s="64">
        <v>0</v>
      </c>
      <c r="H69" s="5"/>
      <c r="I69" s="6"/>
      <c r="J69" s="6"/>
      <c r="K69" s="6"/>
      <c r="L69" s="6"/>
      <c r="M69" s="6"/>
      <c r="N69" s="6"/>
      <c r="O69" s="6"/>
      <c r="P69" s="6"/>
      <c r="Q69" s="6"/>
    </row>
    <row r="70" spans="1:17" ht="15" x14ac:dyDescent="0.2">
      <c r="A70" s="1">
        <f t="shared" si="1"/>
        <v>69</v>
      </c>
      <c r="B70" s="62" t="s">
        <v>208</v>
      </c>
      <c r="C70" s="63">
        <v>0</v>
      </c>
      <c r="D70" s="63">
        <v>0</v>
      </c>
      <c r="E70" s="63">
        <v>0</v>
      </c>
      <c r="F70" s="63">
        <v>0</v>
      </c>
      <c r="G70" s="64">
        <v>0</v>
      </c>
      <c r="H70" s="5"/>
      <c r="I70" s="6"/>
      <c r="J70" s="6"/>
      <c r="K70" s="6"/>
      <c r="L70" s="6"/>
      <c r="M70" s="6"/>
      <c r="N70" s="6"/>
      <c r="O70" s="6"/>
      <c r="P70" s="6"/>
      <c r="Q70" s="6"/>
    </row>
    <row r="71" spans="1:17" ht="15" x14ac:dyDescent="0.2">
      <c r="A71" s="1">
        <f t="shared" si="1"/>
        <v>70</v>
      </c>
      <c r="B71" s="62" t="s">
        <v>209</v>
      </c>
      <c r="C71" s="63">
        <v>0</v>
      </c>
      <c r="D71" s="63">
        <v>0</v>
      </c>
      <c r="E71" s="63">
        <v>0</v>
      </c>
      <c r="F71" s="63">
        <v>0</v>
      </c>
      <c r="G71" s="64">
        <v>0</v>
      </c>
      <c r="H71" s="5"/>
      <c r="I71" s="6"/>
      <c r="J71" s="6"/>
      <c r="K71" s="6"/>
      <c r="L71" s="6"/>
      <c r="M71" s="6"/>
      <c r="N71" s="6"/>
      <c r="O71" s="6"/>
      <c r="P71" s="6"/>
      <c r="Q71" s="6"/>
    </row>
    <row r="72" spans="1:17" ht="15" x14ac:dyDescent="0.2">
      <c r="A72" s="1">
        <f t="shared" si="1"/>
        <v>71</v>
      </c>
      <c r="B72" s="62" t="s">
        <v>210</v>
      </c>
      <c r="C72" s="63">
        <v>0</v>
      </c>
      <c r="D72" s="63">
        <v>0</v>
      </c>
      <c r="E72" s="63">
        <v>0</v>
      </c>
      <c r="F72" s="63">
        <v>0</v>
      </c>
      <c r="G72" s="64">
        <v>0</v>
      </c>
      <c r="H72" s="5"/>
      <c r="I72" s="6"/>
      <c r="J72" s="6"/>
      <c r="K72" s="6"/>
      <c r="L72" s="6"/>
      <c r="M72" s="6"/>
      <c r="N72" s="6"/>
      <c r="O72" s="6"/>
      <c r="P72" s="6"/>
      <c r="Q72" s="6"/>
    </row>
    <row r="73" spans="1:17" ht="15" x14ac:dyDescent="0.2">
      <c r="A73" s="1">
        <f t="shared" si="1"/>
        <v>72</v>
      </c>
      <c r="B73" s="62" t="s">
        <v>211</v>
      </c>
      <c r="C73" s="63">
        <v>0</v>
      </c>
      <c r="D73" s="63">
        <v>0</v>
      </c>
      <c r="E73" s="63">
        <v>0</v>
      </c>
      <c r="F73" s="63">
        <v>0</v>
      </c>
      <c r="G73" s="64">
        <v>0</v>
      </c>
      <c r="H73" s="5"/>
      <c r="I73" s="6"/>
      <c r="J73" s="6"/>
      <c r="K73" s="6"/>
      <c r="L73" s="6"/>
      <c r="M73" s="6"/>
      <c r="N73" s="6"/>
      <c r="O73" s="6"/>
      <c r="P73" s="6"/>
      <c r="Q73" s="6"/>
    </row>
    <row r="74" spans="1:17" ht="15" x14ac:dyDescent="0.2">
      <c r="A74" s="1">
        <f t="shared" si="1"/>
        <v>73</v>
      </c>
      <c r="B74" s="62" t="s">
        <v>212</v>
      </c>
      <c r="C74" s="63">
        <v>0</v>
      </c>
      <c r="D74" s="63">
        <v>0</v>
      </c>
      <c r="E74" s="63">
        <v>0</v>
      </c>
      <c r="F74" s="63">
        <v>0</v>
      </c>
      <c r="G74" s="64">
        <v>0</v>
      </c>
      <c r="H74" s="5"/>
      <c r="I74" s="6"/>
      <c r="J74" s="6"/>
      <c r="K74" s="6"/>
      <c r="L74" s="6"/>
      <c r="M74" s="6"/>
      <c r="N74" s="6"/>
      <c r="O74" s="6"/>
      <c r="P74" s="6"/>
      <c r="Q74" s="6"/>
    </row>
    <row r="75" spans="1:17" ht="15" x14ac:dyDescent="0.2">
      <c r="A75" s="1">
        <f t="shared" si="1"/>
        <v>74</v>
      </c>
      <c r="B75" s="62" t="s">
        <v>213</v>
      </c>
      <c r="C75" s="63">
        <v>0</v>
      </c>
      <c r="D75" s="63">
        <v>0</v>
      </c>
      <c r="E75" s="63">
        <v>0</v>
      </c>
      <c r="F75" s="63">
        <v>0</v>
      </c>
      <c r="G75" s="64">
        <v>0</v>
      </c>
      <c r="H75" s="5"/>
      <c r="I75" s="6"/>
      <c r="J75" s="6"/>
      <c r="K75" s="6"/>
      <c r="L75" s="6"/>
      <c r="M75" s="6"/>
      <c r="N75" s="6"/>
      <c r="O75" s="6"/>
      <c r="P75" s="6"/>
      <c r="Q75" s="6"/>
    </row>
    <row r="76" spans="1:17" ht="15" x14ac:dyDescent="0.2">
      <c r="A76" s="1">
        <f t="shared" si="1"/>
        <v>75</v>
      </c>
      <c r="B76" s="62" t="s">
        <v>214</v>
      </c>
      <c r="C76" s="63">
        <v>0</v>
      </c>
      <c r="D76" s="63">
        <v>0</v>
      </c>
      <c r="E76" s="63">
        <v>0</v>
      </c>
      <c r="F76" s="63">
        <v>0</v>
      </c>
      <c r="G76" s="64">
        <v>0</v>
      </c>
      <c r="H76" s="5"/>
      <c r="I76" s="6"/>
      <c r="J76" s="6"/>
      <c r="K76" s="6"/>
      <c r="L76" s="6"/>
      <c r="M76" s="6"/>
      <c r="N76" s="6"/>
      <c r="O76" s="6"/>
      <c r="P76" s="6"/>
      <c r="Q76" s="6"/>
    </row>
    <row r="77" spans="1:17" ht="15" x14ac:dyDescent="0.2">
      <c r="A77" s="1">
        <f t="shared" si="1"/>
        <v>76</v>
      </c>
      <c r="B77" s="62" t="s">
        <v>215</v>
      </c>
      <c r="C77" s="63">
        <v>0</v>
      </c>
      <c r="D77" s="63">
        <v>0</v>
      </c>
      <c r="E77" s="63">
        <v>0</v>
      </c>
      <c r="F77" s="63">
        <v>0</v>
      </c>
      <c r="G77" s="64">
        <v>0</v>
      </c>
      <c r="H77" s="5"/>
      <c r="I77" s="6"/>
      <c r="J77" s="6"/>
      <c r="K77" s="6"/>
      <c r="L77" s="6"/>
      <c r="M77" s="6"/>
      <c r="N77" s="6"/>
      <c r="O77" s="6"/>
      <c r="P77" s="6"/>
      <c r="Q77" s="6"/>
    </row>
    <row r="78" spans="1:17" ht="15" x14ac:dyDescent="0.2">
      <c r="A78" s="1">
        <f t="shared" si="1"/>
        <v>77</v>
      </c>
      <c r="B78" s="62" t="s">
        <v>216</v>
      </c>
      <c r="C78" s="63">
        <v>0</v>
      </c>
      <c r="D78" s="63">
        <v>0</v>
      </c>
      <c r="E78" s="63">
        <v>0</v>
      </c>
      <c r="F78" s="63">
        <v>0</v>
      </c>
      <c r="G78" s="64">
        <v>0</v>
      </c>
      <c r="H78" s="5"/>
      <c r="I78" s="6"/>
      <c r="J78" s="6"/>
      <c r="K78" s="6"/>
      <c r="L78" s="6"/>
      <c r="M78" s="6"/>
      <c r="N78" s="6"/>
      <c r="O78" s="6"/>
      <c r="P78" s="6"/>
      <c r="Q78" s="6"/>
    </row>
    <row r="79" spans="1:17" ht="15" x14ac:dyDescent="0.2">
      <c r="A79" s="1">
        <f t="shared" si="1"/>
        <v>78</v>
      </c>
      <c r="B79" s="62" t="s">
        <v>217</v>
      </c>
      <c r="C79" s="63">
        <v>0</v>
      </c>
      <c r="D79" s="63">
        <v>0</v>
      </c>
      <c r="E79" s="63">
        <v>0</v>
      </c>
      <c r="F79" s="63">
        <v>0</v>
      </c>
      <c r="G79" s="64">
        <v>0</v>
      </c>
      <c r="H79" s="5"/>
      <c r="I79" s="6"/>
      <c r="J79" s="6"/>
      <c r="K79" s="6"/>
      <c r="L79" s="6"/>
      <c r="M79" s="6"/>
      <c r="N79" s="6"/>
      <c r="O79" s="6"/>
      <c r="P79" s="6"/>
      <c r="Q79" s="6"/>
    </row>
    <row r="80" spans="1:17" ht="15" x14ac:dyDescent="0.2">
      <c r="A80" s="1">
        <f t="shared" si="1"/>
        <v>79</v>
      </c>
      <c r="B80" s="62" t="s">
        <v>218</v>
      </c>
      <c r="C80" s="63">
        <v>0</v>
      </c>
      <c r="D80" s="63">
        <v>0</v>
      </c>
      <c r="E80" s="63">
        <v>0</v>
      </c>
      <c r="F80" s="63">
        <v>0</v>
      </c>
      <c r="G80" s="64">
        <v>0</v>
      </c>
      <c r="H80" s="5"/>
      <c r="I80" s="6"/>
      <c r="J80" s="6"/>
      <c r="K80" s="6"/>
      <c r="L80" s="6"/>
      <c r="M80" s="6"/>
      <c r="N80" s="6"/>
      <c r="O80" s="6"/>
      <c r="P80" s="6"/>
      <c r="Q80" s="6"/>
    </row>
    <row r="81" spans="1:17" ht="15" x14ac:dyDescent="0.2">
      <c r="A81" s="1">
        <f t="shared" si="1"/>
        <v>80</v>
      </c>
      <c r="B81" s="62" t="s">
        <v>219</v>
      </c>
      <c r="C81" s="63">
        <v>0</v>
      </c>
      <c r="D81" s="63">
        <v>0</v>
      </c>
      <c r="E81" s="63">
        <v>0</v>
      </c>
      <c r="F81" s="63">
        <v>0</v>
      </c>
      <c r="G81" s="64">
        <v>0</v>
      </c>
      <c r="H81" s="5"/>
      <c r="I81" s="6"/>
      <c r="J81" s="6"/>
      <c r="K81" s="6"/>
      <c r="L81" s="6"/>
      <c r="M81" s="6"/>
      <c r="N81" s="6"/>
      <c r="O81" s="6"/>
      <c r="P81" s="6"/>
      <c r="Q81" s="6"/>
    </row>
    <row r="82" spans="1:17" ht="15" x14ac:dyDescent="0.2">
      <c r="A82" s="1">
        <f t="shared" si="1"/>
        <v>81</v>
      </c>
      <c r="B82" s="62" t="s">
        <v>220</v>
      </c>
      <c r="C82" s="63">
        <v>0</v>
      </c>
      <c r="D82" s="63">
        <v>0</v>
      </c>
      <c r="E82" s="63">
        <v>0</v>
      </c>
      <c r="F82" s="63">
        <v>0</v>
      </c>
      <c r="G82" s="64">
        <v>0</v>
      </c>
      <c r="H82" s="5"/>
      <c r="I82" s="6"/>
      <c r="J82" s="6"/>
      <c r="K82" s="6"/>
      <c r="L82" s="6"/>
      <c r="M82" s="6"/>
      <c r="N82" s="6"/>
      <c r="O82" s="6"/>
      <c r="P82" s="6"/>
      <c r="Q82" s="6"/>
    </row>
    <row r="83" spans="1:17" ht="15" x14ac:dyDescent="0.2">
      <c r="A83" s="1">
        <f t="shared" si="1"/>
        <v>82</v>
      </c>
      <c r="B83" s="62" t="s">
        <v>221</v>
      </c>
      <c r="C83" s="63">
        <v>0</v>
      </c>
      <c r="D83" s="63">
        <v>0</v>
      </c>
      <c r="E83" s="63">
        <v>0</v>
      </c>
      <c r="F83" s="63">
        <v>0</v>
      </c>
      <c r="G83" s="64">
        <v>0</v>
      </c>
      <c r="H83" s="5"/>
      <c r="I83" s="6"/>
      <c r="J83" s="6"/>
      <c r="K83" s="6"/>
      <c r="L83" s="6"/>
      <c r="M83" s="6"/>
      <c r="N83" s="6"/>
      <c r="O83" s="6"/>
      <c r="P83" s="6"/>
      <c r="Q83" s="6"/>
    </row>
    <row r="84" spans="1:17" ht="15" x14ac:dyDescent="0.2">
      <c r="A84" s="1">
        <f t="shared" si="1"/>
        <v>83</v>
      </c>
      <c r="B84" s="62" t="s">
        <v>222</v>
      </c>
      <c r="C84" s="63">
        <v>0</v>
      </c>
      <c r="D84" s="63">
        <v>0</v>
      </c>
      <c r="E84" s="63">
        <v>0</v>
      </c>
      <c r="F84" s="63">
        <v>0</v>
      </c>
      <c r="G84" s="64">
        <v>0</v>
      </c>
      <c r="H84" s="5"/>
      <c r="I84" s="6"/>
      <c r="J84" s="6"/>
      <c r="K84" s="6"/>
      <c r="L84" s="6"/>
      <c r="M84" s="6"/>
      <c r="N84" s="6"/>
      <c r="O84" s="6"/>
      <c r="P84" s="6"/>
      <c r="Q84" s="6"/>
    </row>
    <row r="85" spans="1:17" ht="15" x14ac:dyDescent="0.2">
      <c r="A85" s="1">
        <f t="shared" si="1"/>
        <v>84</v>
      </c>
      <c r="B85" s="62" t="s">
        <v>223</v>
      </c>
      <c r="C85" s="63">
        <v>0</v>
      </c>
      <c r="D85" s="63">
        <v>0</v>
      </c>
      <c r="E85" s="63">
        <v>0</v>
      </c>
      <c r="F85" s="63">
        <v>0</v>
      </c>
      <c r="G85" s="64">
        <v>0</v>
      </c>
      <c r="H85" s="5"/>
      <c r="I85" s="6"/>
      <c r="J85" s="6"/>
      <c r="K85" s="6"/>
      <c r="L85" s="6"/>
      <c r="M85" s="6"/>
      <c r="N85" s="6"/>
      <c r="O85" s="6"/>
      <c r="P85" s="6"/>
      <c r="Q85" s="6"/>
    </row>
    <row r="86" spans="1:17" ht="15" x14ac:dyDescent="0.2">
      <c r="A86" s="1">
        <f t="shared" si="1"/>
        <v>85</v>
      </c>
      <c r="B86" s="62" t="s">
        <v>224</v>
      </c>
      <c r="C86" s="63">
        <v>0</v>
      </c>
      <c r="D86" s="63">
        <v>0</v>
      </c>
      <c r="E86" s="63">
        <v>0</v>
      </c>
      <c r="F86" s="63">
        <v>0</v>
      </c>
      <c r="G86" s="64">
        <v>0</v>
      </c>
      <c r="H86" s="5"/>
      <c r="I86" s="6"/>
      <c r="J86" s="6"/>
      <c r="K86" s="6"/>
      <c r="L86" s="6"/>
      <c r="M86" s="6"/>
      <c r="N86" s="6"/>
      <c r="O86" s="6"/>
      <c r="P86" s="6"/>
      <c r="Q86" s="6"/>
    </row>
    <row r="87" spans="1:17" ht="15" x14ac:dyDescent="0.2">
      <c r="A87" s="1">
        <f t="shared" si="1"/>
        <v>86</v>
      </c>
      <c r="B87" s="62" t="s">
        <v>225</v>
      </c>
      <c r="C87" s="63">
        <v>0</v>
      </c>
      <c r="D87" s="63">
        <v>0</v>
      </c>
      <c r="E87" s="63">
        <v>0</v>
      </c>
      <c r="F87" s="63">
        <v>0</v>
      </c>
      <c r="G87" s="64">
        <v>0</v>
      </c>
      <c r="H87" s="5"/>
      <c r="I87" s="6"/>
      <c r="J87" s="6"/>
      <c r="K87" s="6"/>
      <c r="L87" s="6"/>
      <c r="M87" s="6"/>
      <c r="N87" s="6"/>
      <c r="O87" s="6"/>
      <c r="P87" s="6"/>
      <c r="Q87" s="6"/>
    </row>
    <row r="88" spans="1:17" ht="15" x14ac:dyDescent="0.2">
      <c r="A88" s="1">
        <f t="shared" si="1"/>
        <v>87</v>
      </c>
      <c r="B88" s="62" t="s">
        <v>226</v>
      </c>
      <c r="C88" s="63">
        <v>0</v>
      </c>
      <c r="D88" s="63">
        <v>0</v>
      </c>
      <c r="E88" s="63">
        <v>0</v>
      </c>
      <c r="F88" s="63">
        <v>0</v>
      </c>
      <c r="G88" s="64">
        <v>0</v>
      </c>
      <c r="H88" s="5"/>
      <c r="I88" s="6"/>
      <c r="J88" s="6"/>
      <c r="K88" s="6"/>
      <c r="L88" s="6"/>
      <c r="M88" s="6"/>
      <c r="N88" s="6"/>
      <c r="O88" s="6"/>
      <c r="P88" s="6"/>
      <c r="Q88" s="6"/>
    </row>
    <row r="89" spans="1:17" ht="15" x14ac:dyDescent="0.2">
      <c r="A89" s="1">
        <f t="shared" si="1"/>
        <v>88</v>
      </c>
      <c r="B89" s="62" t="s">
        <v>227</v>
      </c>
      <c r="C89" s="63">
        <v>0</v>
      </c>
      <c r="D89" s="63">
        <v>0</v>
      </c>
      <c r="E89" s="63">
        <v>0</v>
      </c>
      <c r="F89" s="63">
        <v>0</v>
      </c>
      <c r="G89" s="64">
        <v>0</v>
      </c>
      <c r="H89" s="5"/>
      <c r="I89" s="6"/>
      <c r="J89" s="6"/>
      <c r="K89" s="6"/>
      <c r="L89" s="6"/>
      <c r="M89" s="6"/>
      <c r="N89" s="6"/>
      <c r="O89" s="6"/>
      <c r="P89" s="6"/>
      <c r="Q89" s="6"/>
    </row>
    <row r="90" spans="1:17" ht="15" x14ac:dyDescent="0.2">
      <c r="A90" s="1">
        <f t="shared" si="1"/>
        <v>89</v>
      </c>
      <c r="B90" s="62" t="s">
        <v>228</v>
      </c>
      <c r="C90" s="63">
        <v>0</v>
      </c>
      <c r="D90" s="63">
        <v>0</v>
      </c>
      <c r="E90" s="63">
        <v>0</v>
      </c>
      <c r="F90" s="63">
        <v>0</v>
      </c>
      <c r="G90" s="64">
        <v>0</v>
      </c>
      <c r="H90" s="5"/>
      <c r="I90" s="6"/>
      <c r="J90" s="6"/>
      <c r="K90" s="6"/>
      <c r="L90" s="6"/>
      <c r="M90" s="6"/>
      <c r="N90" s="6"/>
      <c r="O90" s="6"/>
      <c r="P90" s="6"/>
      <c r="Q90" s="6"/>
    </row>
    <row r="91" spans="1:17" ht="15" x14ac:dyDescent="0.2">
      <c r="A91" s="1">
        <f t="shared" si="1"/>
        <v>90</v>
      </c>
      <c r="B91" s="62" t="s">
        <v>229</v>
      </c>
      <c r="C91" s="63">
        <v>0</v>
      </c>
      <c r="D91" s="63">
        <v>0</v>
      </c>
      <c r="E91" s="63">
        <v>0</v>
      </c>
      <c r="F91" s="63">
        <v>0</v>
      </c>
      <c r="G91" s="64">
        <v>0</v>
      </c>
      <c r="H91" s="5"/>
      <c r="I91" s="6"/>
      <c r="J91" s="6"/>
      <c r="K91" s="6"/>
      <c r="L91" s="6"/>
      <c r="M91" s="6"/>
      <c r="N91" s="6"/>
      <c r="O91" s="6"/>
      <c r="P91" s="6"/>
      <c r="Q91" s="6"/>
    </row>
    <row r="92" spans="1:17" ht="15" x14ac:dyDescent="0.2">
      <c r="A92" s="1">
        <f t="shared" si="1"/>
        <v>91</v>
      </c>
      <c r="B92" s="62" t="s">
        <v>230</v>
      </c>
      <c r="C92" s="63">
        <v>0</v>
      </c>
      <c r="D92" s="63">
        <v>0</v>
      </c>
      <c r="E92" s="63">
        <v>0</v>
      </c>
      <c r="F92" s="63">
        <v>0</v>
      </c>
      <c r="G92" s="64">
        <v>0</v>
      </c>
      <c r="H92" s="5"/>
      <c r="I92" s="6"/>
      <c r="J92" s="6"/>
      <c r="K92" s="6"/>
      <c r="L92" s="6"/>
      <c r="M92" s="6"/>
      <c r="N92" s="6"/>
      <c r="O92" s="6"/>
      <c r="P92" s="6"/>
      <c r="Q92" s="6"/>
    </row>
    <row r="93" spans="1:17" ht="15" x14ac:dyDescent="0.2">
      <c r="A93" s="1">
        <f t="shared" si="1"/>
        <v>92</v>
      </c>
      <c r="B93" s="62" t="s">
        <v>231</v>
      </c>
      <c r="C93" s="63">
        <v>0</v>
      </c>
      <c r="D93" s="63">
        <v>0</v>
      </c>
      <c r="E93" s="63">
        <v>0</v>
      </c>
      <c r="F93" s="63">
        <v>0</v>
      </c>
      <c r="G93" s="64">
        <v>0</v>
      </c>
      <c r="H93" s="5"/>
      <c r="I93" s="6"/>
      <c r="J93" s="6"/>
      <c r="K93" s="6"/>
      <c r="L93" s="6"/>
      <c r="M93" s="6"/>
      <c r="N93" s="6"/>
      <c r="O93" s="6"/>
      <c r="P93" s="6"/>
      <c r="Q93" s="6"/>
    </row>
    <row r="94" spans="1:17" ht="15" x14ac:dyDescent="0.2">
      <c r="A94" s="1">
        <f t="shared" si="1"/>
        <v>93</v>
      </c>
      <c r="B94" s="62" t="s">
        <v>232</v>
      </c>
      <c r="C94" s="63">
        <v>0</v>
      </c>
      <c r="D94" s="63">
        <v>0</v>
      </c>
      <c r="E94" s="63">
        <v>0</v>
      </c>
      <c r="F94" s="63">
        <v>0</v>
      </c>
      <c r="G94" s="64">
        <v>0</v>
      </c>
      <c r="H94" s="5"/>
      <c r="I94" s="6"/>
      <c r="J94" s="6"/>
      <c r="K94" s="6"/>
      <c r="L94" s="6"/>
      <c r="M94" s="6"/>
      <c r="N94" s="6"/>
      <c r="O94" s="6"/>
      <c r="P94" s="6"/>
      <c r="Q94" s="6"/>
    </row>
    <row r="95" spans="1:17" ht="15" x14ac:dyDescent="0.2">
      <c r="A95" s="1">
        <f t="shared" si="1"/>
        <v>94</v>
      </c>
      <c r="B95" s="62" t="s">
        <v>233</v>
      </c>
      <c r="C95" s="63">
        <v>0</v>
      </c>
      <c r="D95" s="63">
        <v>0</v>
      </c>
      <c r="E95" s="63">
        <v>0</v>
      </c>
      <c r="F95" s="63">
        <v>0</v>
      </c>
      <c r="G95" s="64">
        <v>0</v>
      </c>
      <c r="H95" s="5"/>
      <c r="I95" s="6"/>
      <c r="J95" s="6"/>
      <c r="K95" s="6"/>
      <c r="L95" s="6"/>
      <c r="M95" s="6"/>
      <c r="N95" s="6"/>
      <c r="O95" s="6"/>
      <c r="P95" s="6"/>
      <c r="Q95" s="6"/>
    </row>
    <row r="96" spans="1:17" ht="15" x14ac:dyDescent="0.2">
      <c r="A96" s="1">
        <f t="shared" si="1"/>
        <v>95</v>
      </c>
      <c r="B96" s="62" t="s">
        <v>234</v>
      </c>
      <c r="C96" s="63">
        <v>0</v>
      </c>
      <c r="D96" s="63">
        <v>0</v>
      </c>
      <c r="E96" s="63">
        <v>0</v>
      </c>
      <c r="F96" s="63">
        <v>0</v>
      </c>
      <c r="G96" s="64">
        <v>0</v>
      </c>
      <c r="H96" s="5"/>
      <c r="I96" s="6"/>
      <c r="J96" s="6"/>
      <c r="K96" s="6"/>
      <c r="L96" s="6"/>
      <c r="M96" s="6"/>
      <c r="N96" s="6"/>
      <c r="O96" s="6"/>
      <c r="P96" s="6"/>
      <c r="Q96" s="6"/>
    </row>
    <row r="97" spans="1:17" ht="15" x14ac:dyDescent="0.2">
      <c r="A97" s="1">
        <f t="shared" si="1"/>
        <v>96</v>
      </c>
      <c r="B97" s="62" t="s">
        <v>235</v>
      </c>
      <c r="C97" s="63">
        <v>0</v>
      </c>
      <c r="D97" s="63">
        <v>0</v>
      </c>
      <c r="E97" s="63">
        <v>0</v>
      </c>
      <c r="F97" s="63">
        <v>0</v>
      </c>
      <c r="G97" s="64">
        <v>0</v>
      </c>
      <c r="H97" s="5"/>
      <c r="I97" s="6"/>
      <c r="J97" s="6"/>
      <c r="K97" s="6"/>
      <c r="L97" s="6"/>
      <c r="M97" s="6"/>
      <c r="N97" s="6"/>
      <c r="O97" s="6"/>
      <c r="P97" s="6"/>
      <c r="Q97" s="6"/>
    </row>
    <row r="98" spans="1:17" ht="15" x14ac:dyDescent="0.2">
      <c r="A98" s="1">
        <f t="shared" si="1"/>
        <v>97</v>
      </c>
      <c r="B98" s="62" t="s">
        <v>236</v>
      </c>
      <c r="C98" s="63">
        <v>0</v>
      </c>
      <c r="D98" s="63">
        <v>0</v>
      </c>
      <c r="E98" s="63">
        <v>0</v>
      </c>
      <c r="F98" s="63">
        <v>0</v>
      </c>
      <c r="G98" s="64">
        <v>0</v>
      </c>
      <c r="H98" s="5"/>
      <c r="I98" s="6"/>
      <c r="J98" s="6"/>
      <c r="K98" s="6"/>
      <c r="L98" s="6"/>
      <c r="M98" s="6"/>
      <c r="N98" s="6"/>
      <c r="O98" s="6"/>
      <c r="P98" s="6"/>
      <c r="Q98" s="6"/>
    </row>
    <row r="99" spans="1:17" ht="15" x14ac:dyDescent="0.2">
      <c r="A99" s="1">
        <f t="shared" si="1"/>
        <v>98</v>
      </c>
      <c r="B99" s="62" t="s">
        <v>237</v>
      </c>
      <c r="C99" s="63">
        <v>0</v>
      </c>
      <c r="D99" s="63">
        <v>0</v>
      </c>
      <c r="E99" s="63">
        <v>0</v>
      </c>
      <c r="F99" s="63">
        <v>0</v>
      </c>
      <c r="G99" s="64">
        <v>0</v>
      </c>
      <c r="H99" s="5"/>
      <c r="I99" s="6"/>
      <c r="J99" s="6"/>
      <c r="K99" s="6"/>
      <c r="L99" s="6"/>
      <c r="M99" s="6"/>
      <c r="N99" s="6"/>
      <c r="O99" s="6"/>
      <c r="P99" s="6"/>
      <c r="Q99" s="6"/>
    </row>
    <row r="100" spans="1:17" ht="15" x14ac:dyDescent="0.2">
      <c r="A100" s="1">
        <f t="shared" si="1"/>
        <v>99</v>
      </c>
      <c r="B100" s="62" t="s">
        <v>238</v>
      </c>
      <c r="C100" s="63">
        <v>0</v>
      </c>
      <c r="D100" s="63">
        <v>0</v>
      </c>
      <c r="E100" s="63">
        <v>0</v>
      </c>
      <c r="F100" s="63">
        <v>0</v>
      </c>
      <c r="G100" s="64">
        <v>0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" x14ac:dyDescent="0.2">
      <c r="A101" s="1">
        <f t="shared" si="1"/>
        <v>100</v>
      </c>
      <c r="B101" s="62" t="s">
        <v>239</v>
      </c>
      <c r="C101" s="63">
        <v>0</v>
      </c>
      <c r="D101" s="63">
        <v>0</v>
      </c>
      <c r="E101" s="63">
        <v>0</v>
      </c>
      <c r="F101" s="63">
        <v>0</v>
      </c>
      <c r="G101" s="64">
        <v>0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" x14ac:dyDescent="0.2">
      <c r="A102" s="1">
        <f t="shared" si="1"/>
        <v>101</v>
      </c>
      <c r="B102" s="62" t="s">
        <v>240</v>
      </c>
      <c r="C102" s="63">
        <v>0</v>
      </c>
      <c r="D102" s="63">
        <v>0</v>
      </c>
      <c r="E102" s="63">
        <v>0</v>
      </c>
      <c r="F102" s="63">
        <v>0</v>
      </c>
      <c r="G102" s="64">
        <v>0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" x14ac:dyDescent="0.2">
      <c r="A103" s="1">
        <f t="shared" si="1"/>
        <v>102</v>
      </c>
      <c r="B103" s="62" t="s">
        <v>241</v>
      </c>
      <c r="C103" s="63">
        <v>0</v>
      </c>
      <c r="D103" s="63">
        <v>0</v>
      </c>
      <c r="E103" s="63">
        <v>0</v>
      </c>
      <c r="F103" s="63">
        <v>0</v>
      </c>
      <c r="G103" s="64">
        <v>0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" x14ac:dyDescent="0.2">
      <c r="A104" s="1">
        <f t="shared" si="1"/>
        <v>103</v>
      </c>
      <c r="B104" s="62" t="s">
        <v>242</v>
      </c>
      <c r="C104" s="63">
        <v>0</v>
      </c>
      <c r="D104" s="63">
        <v>0</v>
      </c>
      <c r="E104" s="63">
        <v>0</v>
      </c>
      <c r="F104" s="63">
        <v>0</v>
      </c>
      <c r="G104" s="64">
        <v>0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" x14ac:dyDescent="0.2">
      <c r="A105" s="1">
        <f t="shared" si="1"/>
        <v>104</v>
      </c>
      <c r="B105" s="62" t="s">
        <v>243</v>
      </c>
      <c r="C105" s="63">
        <v>0</v>
      </c>
      <c r="D105" s="63">
        <v>0</v>
      </c>
      <c r="E105" s="63">
        <v>0</v>
      </c>
      <c r="F105" s="63">
        <v>0</v>
      </c>
      <c r="G105" s="64">
        <v>0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" x14ac:dyDescent="0.2">
      <c r="A106" s="1">
        <f t="shared" si="1"/>
        <v>105</v>
      </c>
      <c r="B106" s="62" t="s">
        <v>244</v>
      </c>
      <c r="C106" s="63">
        <v>0</v>
      </c>
      <c r="D106" s="63">
        <v>0</v>
      </c>
      <c r="E106" s="63">
        <v>0</v>
      </c>
      <c r="F106" s="63">
        <v>0</v>
      </c>
      <c r="G106" s="64">
        <v>0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" x14ac:dyDescent="0.2">
      <c r="A107" s="1">
        <f t="shared" si="1"/>
        <v>106</v>
      </c>
      <c r="B107" s="62" t="s">
        <v>245</v>
      </c>
      <c r="C107" s="63">
        <v>0</v>
      </c>
      <c r="D107" s="63">
        <v>0</v>
      </c>
      <c r="E107" s="63">
        <v>0</v>
      </c>
      <c r="F107" s="63">
        <v>0</v>
      </c>
      <c r="G107" s="64">
        <v>0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" x14ac:dyDescent="0.2">
      <c r="A108" s="1">
        <f t="shared" si="1"/>
        <v>107</v>
      </c>
      <c r="B108" s="62" t="s">
        <v>246</v>
      </c>
      <c r="C108" s="63">
        <v>0</v>
      </c>
      <c r="D108" s="63">
        <v>0</v>
      </c>
      <c r="E108" s="63">
        <v>0</v>
      </c>
      <c r="F108" s="63">
        <v>0</v>
      </c>
      <c r="G108" s="64">
        <v>0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" x14ac:dyDescent="0.2">
      <c r="A109" s="1">
        <f t="shared" si="1"/>
        <v>108</v>
      </c>
      <c r="B109" s="62" t="s">
        <v>247</v>
      </c>
      <c r="C109" s="63">
        <v>0</v>
      </c>
      <c r="D109" s="63">
        <v>0</v>
      </c>
      <c r="E109" s="63">
        <v>0</v>
      </c>
      <c r="F109" s="63">
        <v>0</v>
      </c>
      <c r="G109" s="64">
        <v>0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" x14ac:dyDescent="0.2">
      <c r="A110" s="1">
        <f t="shared" si="1"/>
        <v>109</v>
      </c>
      <c r="B110" s="62" t="s">
        <v>248</v>
      </c>
      <c r="C110" s="63">
        <v>0</v>
      </c>
      <c r="D110" s="63">
        <v>0</v>
      </c>
      <c r="E110" s="63">
        <v>0</v>
      </c>
      <c r="F110" s="63">
        <v>0</v>
      </c>
      <c r="G110" s="64">
        <v>0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" x14ac:dyDescent="0.2">
      <c r="A111" s="1">
        <f t="shared" si="1"/>
        <v>110</v>
      </c>
      <c r="B111" s="62" t="s">
        <v>249</v>
      </c>
      <c r="C111" s="63">
        <v>0</v>
      </c>
      <c r="D111" s="63">
        <v>0</v>
      </c>
      <c r="E111" s="63">
        <v>0</v>
      </c>
      <c r="F111" s="63">
        <v>0</v>
      </c>
      <c r="G111" s="64">
        <v>0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" x14ac:dyDescent="0.2">
      <c r="A112" s="1">
        <f t="shared" si="1"/>
        <v>111</v>
      </c>
      <c r="B112" s="62" t="s">
        <v>250</v>
      </c>
      <c r="C112" s="63">
        <v>0</v>
      </c>
      <c r="D112" s="63">
        <v>0</v>
      </c>
      <c r="E112" s="63">
        <v>0</v>
      </c>
      <c r="F112" s="63">
        <v>0</v>
      </c>
      <c r="G112" s="64">
        <v>0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" x14ac:dyDescent="0.2">
      <c r="A113" s="1">
        <f t="shared" si="1"/>
        <v>112</v>
      </c>
      <c r="B113" s="62" t="s">
        <v>251</v>
      </c>
      <c r="C113" s="63">
        <v>0</v>
      </c>
      <c r="D113" s="63">
        <v>0</v>
      </c>
      <c r="E113" s="63">
        <v>0</v>
      </c>
      <c r="F113" s="63">
        <v>0</v>
      </c>
      <c r="G113" s="64">
        <v>0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" x14ac:dyDescent="0.25">
      <c r="A114" s="1">
        <f t="shared" si="1"/>
        <v>113</v>
      </c>
      <c r="B114" s="65" t="s">
        <v>2</v>
      </c>
      <c r="C114" s="66">
        <v>134.42150787198653</v>
      </c>
      <c r="D114" s="66">
        <v>139.58099303202124</v>
      </c>
      <c r="E114" s="66">
        <v>143.59733217377834</v>
      </c>
      <c r="F114" s="66">
        <v>151.54141459713628</v>
      </c>
      <c r="G114" s="67">
        <v>157.11564160451937</v>
      </c>
    </row>
    <row r="115" spans="1:17" ht="15" x14ac:dyDescent="0.25">
      <c r="A115" s="1">
        <f t="shared" si="1"/>
        <v>114</v>
      </c>
      <c r="B115" s="65" t="s">
        <v>3</v>
      </c>
      <c r="C115" s="66">
        <v>134.35285020878192</v>
      </c>
      <c r="D115" s="66">
        <v>139.48069678875422</v>
      </c>
      <c r="E115" s="66">
        <v>143.47231037518057</v>
      </c>
      <c r="F115" s="66">
        <v>151.36687533020225</v>
      </c>
      <c r="G115" s="67">
        <v>156.90601031844693</v>
      </c>
    </row>
    <row r="116" spans="1:17" ht="15" x14ac:dyDescent="0.25">
      <c r="A116" s="1">
        <f t="shared" si="1"/>
        <v>115</v>
      </c>
      <c r="B116" s="65" t="s">
        <v>4</v>
      </c>
      <c r="C116" s="66">
        <v>134.31682193007057</v>
      </c>
      <c r="D116" s="66">
        <v>139.30307718475623</v>
      </c>
      <c r="E116" s="66">
        <v>143.18354734035955</v>
      </c>
      <c r="F116" s="66">
        <v>150.85694140792782</v>
      </c>
      <c r="G116" s="67">
        <v>156.2397084980544</v>
      </c>
    </row>
    <row r="117" spans="1:17" ht="15" x14ac:dyDescent="0.25">
      <c r="A117" s="1">
        <f t="shared" si="1"/>
        <v>116</v>
      </c>
      <c r="B117" s="65" t="s">
        <v>5</v>
      </c>
      <c r="C117" s="66">
        <v>134.52075558315363</v>
      </c>
      <c r="D117" s="66">
        <v>139.73395881085861</v>
      </c>
      <c r="E117" s="66">
        <v>143.79279535889953</v>
      </c>
      <c r="F117" s="66">
        <v>151.82095668705776</v>
      </c>
      <c r="G117" s="67">
        <v>157.45422033667833</v>
      </c>
    </row>
    <row r="118" spans="1:17" ht="15" x14ac:dyDescent="0.25">
      <c r="A118" s="1">
        <f t="shared" si="1"/>
        <v>117</v>
      </c>
      <c r="B118" s="65" t="s">
        <v>6</v>
      </c>
      <c r="C118" s="66">
        <v>136.51046825840029</v>
      </c>
      <c r="D118" s="66">
        <v>141.67376659963179</v>
      </c>
      <c r="E118" s="66">
        <v>145.69238029878829</v>
      </c>
      <c r="F118" s="66">
        <v>153.63979547992378</v>
      </c>
      <c r="G118" s="67">
        <v>159.2156219125157</v>
      </c>
    </row>
    <row r="119" spans="1:17" ht="15" x14ac:dyDescent="0.25">
      <c r="A119" s="1">
        <f t="shared" si="1"/>
        <v>118</v>
      </c>
      <c r="B119" s="65" t="s">
        <v>7</v>
      </c>
      <c r="C119" s="66">
        <v>137.2133595826931</v>
      </c>
      <c r="D119" s="66">
        <v>142.69858128642153</v>
      </c>
      <c r="E119" s="66">
        <v>146.97012174042763</v>
      </c>
      <c r="F119" s="66">
        <v>155.42065452830494</v>
      </c>
      <c r="G119" s="67">
        <v>161.35168990166937</v>
      </c>
    </row>
    <row r="120" spans="1:17" ht="15" x14ac:dyDescent="0.25">
      <c r="A120" s="1">
        <f t="shared" si="1"/>
        <v>119</v>
      </c>
      <c r="B120" s="65" t="s">
        <v>8</v>
      </c>
      <c r="C120" s="66">
        <v>137.27114078439996</v>
      </c>
      <c r="D120" s="66">
        <v>142.78767124552465</v>
      </c>
      <c r="E120" s="66">
        <v>147.08348105781295</v>
      </c>
      <c r="F120" s="66">
        <v>155.58290623084679</v>
      </c>
      <c r="G120" s="67">
        <v>161.54870516912578</v>
      </c>
    </row>
    <row r="121" spans="1:17" ht="15" x14ac:dyDescent="0.25">
      <c r="A121" s="1">
        <f t="shared" si="1"/>
        <v>120</v>
      </c>
      <c r="B121" s="65" t="s">
        <v>9</v>
      </c>
      <c r="C121" s="66">
        <v>140.9521432225485</v>
      </c>
      <c r="D121" s="66">
        <v>146.62582357166445</v>
      </c>
      <c r="E121" s="66">
        <v>151.04452617681974</v>
      </c>
      <c r="F121" s="66">
        <v>159.78776661840757</v>
      </c>
      <c r="G121" s="67">
        <v>165.92440985839681</v>
      </c>
    </row>
    <row r="122" spans="1:17" ht="15" x14ac:dyDescent="0.25">
      <c r="A122" s="1">
        <f t="shared" si="1"/>
        <v>121</v>
      </c>
      <c r="B122" s="65" t="s">
        <v>10</v>
      </c>
      <c r="C122" s="66">
        <v>141.45449978797635</v>
      </c>
      <c r="D122" s="66">
        <v>148.26642357326116</v>
      </c>
      <c r="E122" s="66">
        <v>153.57668409767345</v>
      </c>
      <c r="F122" s="66">
        <v>164.09539572633909</v>
      </c>
      <c r="G122" s="67">
        <v>171.4870471828057</v>
      </c>
    </row>
    <row r="123" spans="1:17" ht="15" x14ac:dyDescent="0.25">
      <c r="A123" s="1">
        <f t="shared" si="1"/>
        <v>122</v>
      </c>
      <c r="B123" s="65" t="s">
        <v>11</v>
      </c>
      <c r="C123" s="66">
        <v>145.43052624425164</v>
      </c>
      <c r="D123" s="66">
        <v>151.7459748061558</v>
      </c>
      <c r="E123" s="66">
        <v>156.66677511973219</v>
      </c>
      <c r="F123" s="66">
        <v>166.40741267185385</v>
      </c>
      <c r="G123" s="67">
        <v>173.24815536286133</v>
      </c>
    </row>
    <row r="124" spans="1:17" ht="15" x14ac:dyDescent="0.25">
      <c r="A124" s="1">
        <f t="shared" si="1"/>
        <v>123</v>
      </c>
      <c r="B124" s="65" t="s">
        <v>12</v>
      </c>
      <c r="C124" s="66">
        <v>147.48542739441527</v>
      </c>
      <c r="D124" s="66">
        <v>153.603958345346</v>
      </c>
      <c r="E124" s="66">
        <v>158.43980387457319</v>
      </c>
      <c r="F124" s="66">
        <v>167.98610842104193</v>
      </c>
      <c r="G124" s="67">
        <v>174.49886661503109</v>
      </c>
    </row>
    <row r="125" spans="1:17" ht="15" x14ac:dyDescent="0.25">
      <c r="A125" s="1">
        <f t="shared" si="1"/>
        <v>124</v>
      </c>
      <c r="B125" s="65" t="s">
        <v>13</v>
      </c>
      <c r="C125" s="66">
        <v>152.04452310699426</v>
      </c>
      <c r="D125" s="66">
        <v>157.83867442786823</v>
      </c>
      <c r="E125" s="66">
        <v>162.56792768940437</v>
      </c>
      <c r="F125" s="66">
        <v>171.94692595413727</v>
      </c>
      <c r="G125" s="67">
        <v>177.98945287166623</v>
      </c>
    </row>
    <row r="126" spans="1:17" ht="15" x14ac:dyDescent="0.25">
      <c r="A126" s="1">
        <f t="shared" si="1"/>
        <v>125</v>
      </c>
      <c r="B126" s="65" t="s">
        <v>14</v>
      </c>
      <c r="C126" s="66">
        <v>149.06898126897323</v>
      </c>
      <c r="D126" s="66">
        <v>155.88407574464017</v>
      </c>
      <c r="E126" s="66">
        <v>161.04258071506607</v>
      </c>
      <c r="F126" s="66">
        <v>171.25531611075573</v>
      </c>
      <c r="G126" s="67">
        <v>178.72083865568234</v>
      </c>
    </row>
    <row r="127" spans="1:17" ht="15" x14ac:dyDescent="0.25">
      <c r="A127" s="1">
        <f t="shared" si="1"/>
        <v>126</v>
      </c>
      <c r="B127" s="65" t="s">
        <v>15</v>
      </c>
      <c r="C127" s="66">
        <v>149.38724878718037</v>
      </c>
      <c r="D127" s="66">
        <v>156.31921548951851</v>
      </c>
      <c r="E127" s="66">
        <v>161.53173105010657</v>
      </c>
      <c r="F127" s="66">
        <v>171.83996430077386</v>
      </c>
      <c r="G127" s="67">
        <v>179.45029134657301</v>
      </c>
    </row>
    <row r="128" spans="1:17" ht="15" x14ac:dyDescent="0.25">
      <c r="A128" s="1">
        <f t="shared" si="1"/>
        <v>127</v>
      </c>
      <c r="B128" s="65" t="s">
        <v>16</v>
      </c>
      <c r="C128" s="66">
        <v>150.79220961143997</v>
      </c>
      <c r="D128" s="66">
        <v>158.18351617274192</v>
      </c>
      <c r="E128" s="66">
        <v>163.68715562113977</v>
      </c>
      <c r="F128" s="66">
        <v>174.58973642725539</v>
      </c>
      <c r="G128" s="67">
        <v>182.85098877287447</v>
      </c>
    </row>
    <row r="129" spans="1:7" ht="15" x14ac:dyDescent="0.25">
      <c r="A129" s="1">
        <f t="shared" si="1"/>
        <v>128</v>
      </c>
      <c r="B129" s="65" t="s">
        <v>17</v>
      </c>
      <c r="C129" s="66">
        <v>151.15847671459414</v>
      </c>
      <c r="D129" s="66">
        <v>158.70263677359168</v>
      </c>
      <c r="E129" s="66">
        <v>164.27402305544359</v>
      </c>
      <c r="F129" s="66">
        <v>175.31937348476762</v>
      </c>
      <c r="G129" s="67">
        <v>183.79056868650213</v>
      </c>
    </row>
    <row r="130" spans="1:7" ht="15" x14ac:dyDescent="0.25">
      <c r="A130" s="1">
        <f t="shared" si="1"/>
        <v>129</v>
      </c>
      <c r="B130" s="65" t="s">
        <v>18</v>
      </c>
      <c r="C130" s="66">
        <v>151.6198781302559</v>
      </c>
      <c r="D130" s="66">
        <v>159.35070143206121</v>
      </c>
      <c r="E130" s="66">
        <v>164.98910888011025</v>
      </c>
      <c r="F130" s="66">
        <v>176.2291139011202</v>
      </c>
      <c r="G130" s="67">
        <v>184.99662548747389</v>
      </c>
    </row>
    <row r="131" spans="1:7" ht="15" x14ac:dyDescent="0.25">
      <c r="A131" s="1">
        <f t="shared" si="1"/>
        <v>130</v>
      </c>
      <c r="B131" s="65" t="s">
        <v>19</v>
      </c>
      <c r="C131" s="66">
        <v>155.69724827859196</v>
      </c>
      <c r="D131" s="66">
        <v>163.0514330454202</v>
      </c>
      <c r="E131" s="66">
        <v>168.59277993964682</v>
      </c>
      <c r="F131" s="66">
        <v>179.71596671000765</v>
      </c>
      <c r="G131" s="67">
        <v>187.99069677483575</v>
      </c>
    </row>
    <row r="132" spans="1:7" ht="15" x14ac:dyDescent="0.25">
      <c r="A132" s="1">
        <f t="shared" ref="A132:A195" si="2">A131+1</f>
        <v>131</v>
      </c>
      <c r="B132" s="65" t="s">
        <v>20</v>
      </c>
      <c r="C132" s="66">
        <v>152.39435791980623</v>
      </c>
      <c r="D132" s="66">
        <v>160.34249304528092</v>
      </c>
      <c r="E132" s="66">
        <v>166.07246955286749</v>
      </c>
      <c r="F132" s="66">
        <v>177.45439928579145</v>
      </c>
      <c r="G132" s="67">
        <v>186.46877255716458</v>
      </c>
    </row>
    <row r="133" spans="1:7" ht="15" x14ac:dyDescent="0.25">
      <c r="A133" s="1">
        <f t="shared" si="2"/>
        <v>132</v>
      </c>
      <c r="B133" s="65" t="s">
        <v>21</v>
      </c>
      <c r="C133" s="66">
        <v>157.92425604865565</v>
      </c>
      <c r="D133" s="66">
        <v>165.52403753937449</v>
      </c>
      <c r="E133" s="66">
        <v>171.15432355328292</v>
      </c>
      <c r="F133" s="66">
        <v>182.51315149070325</v>
      </c>
      <c r="G133" s="67">
        <v>191.13081324782581</v>
      </c>
    </row>
    <row r="134" spans="1:7" ht="15" x14ac:dyDescent="0.25">
      <c r="A134" s="1">
        <f t="shared" si="2"/>
        <v>133</v>
      </c>
      <c r="B134" s="65" t="s">
        <v>22</v>
      </c>
      <c r="C134" s="66">
        <v>157.5342053673746</v>
      </c>
      <c r="D134" s="66">
        <v>165.10524804964101</v>
      </c>
      <c r="E134" s="66">
        <v>170.73408354257839</v>
      </c>
      <c r="F134" s="66">
        <v>182.13595389011309</v>
      </c>
      <c r="G134" s="67">
        <v>190.76584526573976</v>
      </c>
    </row>
    <row r="135" spans="1:7" ht="15" x14ac:dyDescent="0.25">
      <c r="A135" s="1">
        <f t="shared" si="2"/>
        <v>134</v>
      </c>
      <c r="B135" s="65" t="s">
        <v>23</v>
      </c>
      <c r="C135" s="66">
        <v>159.72445669851493</v>
      </c>
      <c r="D135" s="66">
        <v>166.8439490456152</v>
      </c>
      <c r="E135" s="66">
        <v>172.35517068064573</v>
      </c>
      <c r="F135" s="66">
        <v>183.56933713594219</v>
      </c>
      <c r="G135" s="67">
        <v>191.61485976643991</v>
      </c>
    </row>
    <row r="136" spans="1:7" ht="15" x14ac:dyDescent="0.25">
      <c r="A136" s="1">
        <f t="shared" si="2"/>
        <v>135</v>
      </c>
      <c r="B136" s="65" t="s">
        <v>24</v>
      </c>
      <c r="C136" s="66">
        <v>159.78023999993982</v>
      </c>
      <c r="D136" s="66">
        <v>166.86624484808547</v>
      </c>
      <c r="E136" s="66">
        <v>172.33088261551097</v>
      </c>
      <c r="F136" s="66">
        <v>183.52613174797236</v>
      </c>
      <c r="G136" s="67">
        <v>191.57948416224403</v>
      </c>
    </row>
    <row r="137" spans="1:7" ht="15" x14ac:dyDescent="0.25">
      <c r="A137" s="1">
        <f t="shared" si="2"/>
        <v>136</v>
      </c>
      <c r="B137" s="65" t="s">
        <v>25</v>
      </c>
      <c r="C137" s="66">
        <v>170.03355674479045</v>
      </c>
      <c r="D137" s="66">
        <v>177.01826690622059</v>
      </c>
      <c r="E137" s="66">
        <v>182.73012836427708</v>
      </c>
      <c r="F137" s="66">
        <v>194.83267432559364</v>
      </c>
      <c r="G137" s="67">
        <v>203.04949222213472</v>
      </c>
    </row>
    <row r="138" spans="1:7" ht="15" x14ac:dyDescent="0.25">
      <c r="A138" s="1">
        <f t="shared" si="2"/>
        <v>137</v>
      </c>
      <c r="B138" s="65" t="s">
        <v>26</v>
      </c>
      <c r="C138" s="66">
        <v>159.0614618692332</v>
      </c>
      <c r="D138" s="66">
        <v>167.09602803179695</v>
      </c>
      <c r="E138" s="66">
        <v>173.17343185953882</v>
      </c>
      <c r="F138" s="66">
        <v>185.6906885451497</v>
      </c>
      <c r="G138" s="67">
        <v>195.26374537910087</v>
      </c>
    </row>
    <row r="139" spans="1:7" ht="15" x14ac:dyDescent="0.25">
      <c r="A139" s="1">
        <f t="shared" si="2"/>
        <v>138</v>
      </c>
      <c r="B139" s="65" t="s">
        <v>27</v>
      </c>
      <c r="C139" s="66">
        <v>161.22719449951111</v>
      </c>
      <c r="D139" s="66">
        <v>169.12038964987798</v>
      </c>
      <c r="E139" s="66">
        <v>175.14028511782715</v>
      </c>
      <c r="F139" s="66">
        <v>187.5687688067303</v>
      </c>
      <c r="G139" s="67">
        <v>196.92836125313593</v>
      </c>
    </row>
    <row r="140" spans="1:7" ht="15" x14ac:dyDescent="0.25">
      <c r="A140" s="1">
        <f t="shared" si="2"/>
        <v>139</v>
      </c>
      <c r="B140" s="65" t="s">
        <v>28</v>
      </c>
      <c r="C140" s="66">
        <v>161.17967194029899</v>
      </c>
      <c r="D140" s="66">
        <v>169.02246669502139</v>
      </c>
      <c r="E140" s="66">
        <v>175.02266598610228</v>
      </c>
      <c r="F140" s="66">
        <v>187.37939080752182</v>
      </c>
      <c r="G140" s="67">
        <v>196.64091671413539</v>
      </c>
    </row>
    <row r="141" spans="1:7" ht="15" x14ac:dyDescent="0.25">
      <c r="A141" s="1">
        <f t="shared" si="2"/>
        <v>140</v>
      </c>
      <c r="B141" s="65" t="s">
        <v>29</v>
      </c>
      <c r="C141" s="66">
        <v>161.44018196943478</v>
      </c>
      <c r="D141" s="66">
        <v>169.34453268723033</v>
      </c>
      <c r="E141" s="66">
        <v>175.35251094246115</v>
      </c>
      <c r="F141" s="66">
        <v>187.77335591986491</v>
      </c>
      <c r="G141" s="67">
        <v>197.15722148493629</v>
      </c>
    </row>
    <row r="142" spans="1:7" ht="15" x14ac:dyDescent="0.25">
      <c r="A142" s="1">
        <f t="shared" si="2"/>
        <v>141</v>
      </c>
      <c r="B142" s="65" t="s">
        <v>30</v>
      </c>
      <c r="C142" s="66">
        <v>162.40964217736285</v>
      </c>
      <c r="D142" s="66">
        <v>170.62162673726124</v>
      </c>
      <c r="E142" s="66">
        <v>176.73240495885673</v>
      </c>
      <c r="F142" s="66">
        <v>189.42558901658631</v>
      </c>
      <c r="G142" s="67">
        <v>199.26488729489256</v>
      </c>
    </row>
    <row r="143" spans="1:7" ht="15" x14ac:dyDescent="0.25">
      <c r="A143" s="1">
        <f t="shared" si="2"/>
        <v>142</v>
      </c>
      <c r="B143" s="65" t="s">
        <v>31</v>
      </c>
      <c r="C143" s="66">
        <v>161.87090916520316</v>
      </c>
      <c r="D143" s="66">
        <v>169.86542323416714</v>
      </c>
      <c r="E143" s="66">
        <v>175.89742276528324</v>
      </c>
      <c r="F143" s="66">
        <v>188.36274996921497</v>
      </c>
      <c r="G143" s="67">
        <v>197.85103964065925</v>
      </c>
    </row>
    <row r="144" spans="1:7" ht="15" x14ac:dyDescent="0.25">
      <c r="A144" s="1">
        <f t="shared" si="2"/>
        <v>143</v>
      </c>
      <c r="B144" s="65" t="s">
        <v>32</v>
      </c>
      <c r="C144" s="66">
        <v>161.1757837309089</v>
      </c>
      <c r="D144" s="66">
        <v>169.01390309060426</v>
      </c>
      <c r="E144" s="66">
        <v>175.00334690166434</v>
      </c>
      <c r="F144" s="66">
        <v>187.36598062104935</v>
      </c>
      <c r="G144" s="67">
        <v>196.64189474931399</v>
      </c>
    </row>
    <row r="145" spans="1:7" ht="15" x14ac:dyDescent="0.25">
      <c r="A145" s="1">
        <f t="shared" si="2"/>
        <v>144</v>
      </c>
      <c r="B145" s="65" t="s">
        <v>33</v>
      </c>
      <c r="C145" s="66">
        <v>164.49545050351125</v>
      </c>
      <c r="D145" s="66">
        <v>172.11430022022736</v>
      </c>
      <c r="E145" s="66">
        <v>178.04638680481708</v>
      </c>
      <c r="F145" s="66">
        <v>190.4187605098447</v>
      </c>
      <c r="G145" s="67">
        <v>199.45267004919029</v>
      </c>
    </row>
    <row r="146" spans="1:7" ht="15" x14ac:dyDescent="0.25">
      <c r="A146" s="1">
        <f t="shared" si="2"/>
        <v>145</v>
      </c>
      <c r="B146" s="65" t="s">
        <v>34</v>
      </c>
      <c r="C146" s="66">
        <v>164.43755938592551</v>
      </c>
      <c r="D146" s="66">
        <v>171.81159542061366</v>
      </c>
      <c r="E146" s="66">
        <v>177.60772994640348</v>
      </c>
      <c r="F146" s="66">
        <v>189.64424047163101</v>
      </c>
      <c r="G146" s="67">
        <v>198.26690019861442</v>
      </c>
    </row>
    <row r="147" spans="1:7" ht="15" x14ac:dyDescent="0.25">
      <c r="A147" s="1">
        <f t="shared" si="2"/>
        <v>146</v>
      </c>
      <c r="B147" s="65" t="s">
        <v>35</v>
      </c>
      <c r="C147" s="66">
        <v>165.50206471227798</v>
      </c>
      <c r="D147" s="66">
        <v>172.89880085096064</v>
      </c>
      <c r="E147" s="66">
        <v>178.75465853281258</v>
      </c>
      <c r="F147" s="66">
        <v>190.85311972046452</v>
      </c>
      <c r="G147" s="67">
        <v>199.45491953010114</v>
      </c>
    </row>
    <row r="148" spans="1:7" ht="15" x14ac:dyDescent="0.25">
      <c r="A148" s="1">
        <f t="shared" si="2"/>
        <v>147</v>
      </c>
      <c r="B148" s="65" t="s">
        <v>36</v>
      </c>
      <c r="C148" s="66">
        <v>165.67962627442523</v>
      </c>
      <c r="D148" s="66">
        <v>172.9985854589514</v>
      </c>
      <c r="E148" s="66">
        <v>178.78875103476182</v>
      </c>
      <c r="F148" s="66">
        <v>190.75957549287622</v>
      </c>
      <c r="G148" s="67">
        <v>199.24053421894459</v>
      </c>
    </row>
    <row r="149" spans="1:7" ht="15" x14ac:dyDescent="0.25">
      <c r="A149" s="1">
        <f t="shared" si="2"/>
        <v>148</v>
      </c>
      <c r="B149" s="65" t="s">
        <v>37</v>
      </c>
      <c r="C149" s="66">
        <v>165.56168392292594</v>
      </c>
      <c r="D149" s="66">
        <v>172.92970429298762</v>
      </c>
      <c r="E149" s="66">
        <v>178.78051201345744</v>
      </c>
      <c r="F149" s="66">
        <v>190.80454867921674</v>
      </c>
      <c r="G149" s="67">
        <v>199.31105055532413</v>
      </c>
    </row>
    <row r="150" spans="1:7" ht="15" x14ac:dyDescent="0.25">
      <c r="A150" s="1">
        <f t="shared" si="2"/>
        <v>149</v>
      </c>
      <c r="B150" s="65" t="s">
        <v>38</v>
      </c>
      <c r="C150" s="66">
        <v>165.49256020043555</v>
      </c>
      <c r="D150" s="66">
        <v>172.84853621633843</v>
      </c>
      <c r="E150" s="66">
        <v>178.70778134263239</v>
      </c>
      <c r="F150" s="66">
        <v>190.71051383505016</v>
      </c>
      <c r="G150" s="67">
        <v>199.17216955995806</v>
      </c>
    </row>
    <row r="151" spans="1:7" ht="15" x14ac:dyDescent="0.25">
      <c r="A151" s="1">
        <f t="shared" si="2"/>
        <v>150</v>
      </c>
      <c r="B151" s="65" t="s">
        <v>39</v>
      </c>
      <c r="C151" s="66">
        <v>166.00277967706793</v>
      </c>
      <c r="D151" s="66">
        <v>173.29123733164067</v>
      </c>
      <c r="E151" s="66">
        <v>179.08251475989113</v>
      </c>
      <c r="F151" s="66">
        <v>190.89645751821087</v>
      </c>
      <c r="G151" s="67">
        <v>199.18224332229801</v>
      </c>
    </row>
    <row r="152" spans="1:7" ht="15" x14ac:dyDescent="0.25">
      <c r="A152" s="1">
        <f t="shared" si="2"/>
        <v>151</v>
      </c>
      <c r="B152" s="65" t="s">
        <v>40</v>
      </c>
      <c r="C152" s="66">
        <v>166.24687282211224</v>
      </c>
      <c r="D152" s="66">
        <v>173.53064592469312</v>
      </c>
      <c r="E152" s="66">
        <v>179.31263914804848</v>
      </c>
      <c r="F152" s="66">
        <v>191.06343069367881</v>
      </c>
      <c r="G152" s="67">
        <v>199.30498673721658</v>
      </c>
    </row>
    <row r="153" spans="1:7" ht="15" x14ac:dyDescent="0.25">
      <c r="A153" s="1">
        <f t="shared" si="2"/>
        <v>152</v>
      </c>
      <c r="B153" s="65" t="s">
        <v>41</v>
      </c>
      <c r="C153" s="66">
        <v>166.3846882438275</v>
      </c>
      <c r="D153" s="66">
        <v>173.82106381362144</v>
      </c>
      <c r="E153" s="66">
        <v>179.68424741929525</v>
      </c>
      <c r="F153" s="66">
        <v>191.62011697114488</v>
      </c>
      <c r="G153" s="67">
        <v>200.09171823490973</v>
      </c>
    </row>
    <row r="154" spans="1:7" ht="15" x14ac:dyDescent="0.25">
      <c r="A154" s="1">
        <f t="shared" si="2"/>
        <v>153</v>
      </c>
      <c r="B154" s="65" t="s">
        <v>42</v>
      </c>
      <c r="C154" s="66">
        <v>167.09795865527548</v>
      </c>
      <c r="D154" s="66">
        <v>174.71018935049426</v>
      </c>
      <c r="E154" s="66">
        <v>180.61412040996078</v>
      </c>
      <c r="F154" s="66">
        <v>192.69424019981622</v>
      </c>
      <c r="G154" s="67">
        <v>201.44698158194288</v>
      </c>
    </row>
    <row r="155" spans="1:7" ht="15" x14ac:dyDescent="0.25">
      <c r="A155" s="1">
        <f t="shared" si="2"/>
        <v>154</v>
      </c>
      <c r="B155" s="65" t="s">
        <v>43</v>
      </c>
      <c r="C155" s="66">
        <v>166.94977467518669</v>
      </c>
      <c r="D155" s="66">
        <v>174.53780027027142</v>
      </c>
      <c r="E155" s="66">
        <v>180.44990819223861</v>
      </c>
      <c r="F155" s="66">
        <v>192.50453512288885</v>
      </c>
      <c r="G155" s="67">
        <v>201.19709359380192</v>
      </c>
    </row>
    <row r="156" spans="1:7" ht="15" x14ac:dyDescent="0.25">
      <c r="A156" s="1">
        <f t="shared" si="2"/>
        <v>155</v>
      </c>
      <c r="B156" s="65" t="s">
        <v>44</v>
      </c>
      <c r="C156" s="66">
        <v>166.71777818157818</v>
      </c>
      <c r="D156" s="66">
        <v>174.35349660998997</v>
      </c>
      <c r="E156" s="66">
        <v>180.32632287267262</v>
      </c>
      <c r="F156" s="66">
        <v>192.46234209715846</v>
      </c>
      <c r="G156" s="67">
        <v>201.20403764357022</v>
      </c>
    </row>
    <row r="157" spans="1:7" ht="15" x14ac:dyDescent="0.25">
      <c r="A157" s="1">
        <f t="shared" si="2"/>
        <v>156</v>
      </c>
      <c r="B157" s="65" t="s">
        <v>45</v>
      </c>
      <c r="C157" s="66">
        <v>169.84303448467625</v>
      </c>
      <c r="D157" s="66">
        <v>177.39283151681281</v>
      </c>
      <c r="E157" s="66">
        <v>183.32532662747423</v>
      </c>
      <c r="F157" s="66">
        <v>195.53392895478709</v>
      </c>
      <c r="G157" s="67">
        <v>204.23467525160339</v>
      </c>
    </row>
    <row r="158" spans="1:7" ht="15" x14ac:dyDescent="0.25">
      <c r="A158" s="1">
        <f t="shared" si="2"/>
        <v>157</v>
      </c>
      <c r="B158" s="65" t="s">
        <v>46</v>
      </c>
      <c r="C158" s="66">
        <v>169.61665429352013</v>
      </c>
      <c r="D158" s="66">
        <v>177.03948975195001</v>
      </c>
      <c r="E158" s="66">
        <v>182.9147960831688</v>
      </c>
      <c r="F158" s="66">
        <v>194.97756975503984</v>
      </c>
      <c r="G158" s="67">
        <v>203.47435070373334</v>
      </c>
    </row>
    <row r="159" spans="1:7" ht="15" x14ac:dyDescent="0.25">
      <c r="A159" s="1">
        <f t="shared" si="2"/>
        <v>158</v>
      </c>
      <c r="B159" s="65" t="s">
        <v>47</v>
      </c>
      <c r="C159" s="66">
        <v>171.17480464672533</v>
      </c>
      <c r="D159" s="66">
        <v>178.39889496256197</v>
      </c>
      <c r="E159" s="66">
        <v>184.20299441048746</v>
      </c>
      <c r="F159" s="66">
        <v>196.16069140511843</v>
      </c>
      <c r="G159" s="67">
        <v>204.39007590621566</v>
      </c>
    </row>
    <row r="160" spans="1:7" ht="15" x14ac:dyDescent="0.25">
      <c r="A160" s="1">
        <f t="shared" si="2"/>
        <v>159</v>
      </c>
      <c r="B160" s="65" t="s">
        <v>48</v>
      </c>
      <c r="C160" s="66">
        <v>171.32820062011589</v>
      </c>
      <c r="D160" s="66">
        <v>178.58315255602741</v>
      </c>
      <c r="E160" s="66">
        <v>184.38903414597249</v>
      </c>
      <c r="F160" s="66">
        <v>196.37235580998831</v>
      </c>
      <c r="G160" s="67">
        <v>204.65722888891634</v>
      </c>
    </row>
    <row r="161" spans="1:7" ht="15" x14ac:dyDescent="0.25">
      <c r="A161" s="1">
        <f t="shared" si="2"/>
        <v>160</v>
      </c>
      <c r="B161" s="65" t="s">
        <v>49</v>
      </c>
      <c r="C161" s="66">
        <v>171.38949159930942</v>
      </c>
      <c r="D161" s="66">
        <v>178.63357598847938</v>
      </c>
      <c r="E161" s="66">
        <v>184.42543803184643</v>
      </c>
      <c r="F161" s="66">
        <v>196.38853983988409</v>
      </c>
      <c r="G161" s="67">
        <v>204.66049502503981</v>
      </c>
    </row>
    <row r="162" spans="1:7" ht="15" x14ac:dyDescent="0.25">
      <c r="A162" s="1">
        <f t="shared" si="2"/>
        <v>161</v>
      </c>
      <c r="B162" s="65" t="s">
        <v>50</v>
      </c>
      <c r="C162" s="66">
        <v>171.49533077791889</v>
      </c>
      <c r="D162" s="66">
        <v>178.80502907916292</v>
      </c>
      <c r="E162" s="66">
        <v>184.62626501873461</v>
      </c>
      <c r="F162" s="66">
        <v>196.66523704271995</v>
      </c>
      <c r="G162" s="67">
        <v>205.04251412497558</v>
      </c>
    </row>
    <row r="163" spans="1:7" ht="15" x14ac:dyDescent="0.25">
      <c r="A163" s="1">
        <f t="shared" si="2"/>
        <v>162</v>
      </c>
      <c r="B163" s="65" t="s">
        <v>51</v>
      </c>
      <c r="C163" s="66">
        <v>171.47159039494028</v>
      </c>
      <c r="D163" s="66">
        <v>178.81936461197043</v>
      </c>
      <c r="E163" s="66">
        <v>184.66753680331237</v>
      </c>
      <c r="F163" s="66">
        <v>196.75880550995416</v>
      </c>
      <c r="G163" s="67">
        <v>205.19231073662672</v>
      </c>
    </row>
    <row r="164" spans="1:7" ht="15" x14ac:dyDescent="0.25">
      <c r="A164" s="1">
        <f t="shared" si="2"/>
        <v>163</v>
      </c>
      <c r="B164" s="65" t="s">
        <v>52</v>
      </c>
      <c r="C164" s="66">
        <v>171.51135396704854</v>
      </c>
      <c r="D164" s="66">
        <v>178.95550044851331</v>
      </c>
      <c r="E164" s="66">
        <v>184.86025285682007</v>
      </c>
      <c r="F164" s="66">
        <v>197.07419170337411</v>
      </c>
      <c r="G164" s="67">
        <v>205.6557476634766</v>
      </c>
    </row>
    <row r="165" spans="1:7" ht="15" x14ac:dyDescent="0.25">
      <c r="A165" s="1">
        <f t="shared" si="2"/>
        <v>164</v>
      </c>
      <c r="B165" s="65" t="s">
        <v>53</v>
      </c>
      <c r="C165" s="66">
        <v>171.68198222636414</v>
      </c>
      <c r="D165" s="66">
        <v>179.36107005630703</v>
      </c>
      <c r="E165" s="66">
        <v>185.39519814852486</v>
      </c>
      <c r="F165" s="66">
        <v>197.90103327867774</v>
      </c>
      <c r="G165" s="67">
        <v>206.84774687288632</v>
      </c>
    </row>
    <row r="166" spans="1:7" ht="15" x14ac:dyDescent="0.25">
      <c r="A166" s="1">
        <f t="shared" si="2"/>
        <v>165</v>
      </c>
      <c r="B166" s="65" t="s">
        <v>54</v>
      </c>
      <c r="C166" s="66">
        <v>171.86673294962554</v>
      </c>
      <c r="D166" s="66">
        <v>179.64830510263758</v>
      </c>
      <c r="E166" s="66">
        <v>185.72842116040428</v>
      </c>
      <c r="F166" s="66">
        <v>198.35395205512566</v>
      </c>
      <c r="G166" s="67">
        <v>207.46572323978845</v>
      </c>
    </row>
    <row r="167" spans="1:7" ht="15" x14ac:dyDescent="0.25">
      <c r="A167" s="1">
        <f t="shared" si="2"/>
        <v>166</v>
      </c>
      <c r="B167" s="65" t="s">
        <v>55</v>
      </c>
      <c r="C167" s="66">
        <v>171.90813811391467</v>
      </c>
      <c r="D167" s="66">
        <v>179.7648561824729</v>
      </c>
      <c r="E167" s="66">
        <v>185.88788262169831</v>
      </c>
      <c r="F167" s="66">
        <v>198.60805528811156</v>
      </c>
      <c r="G167" s="67">
        <v>207.83586570202326</v>
      </c>
    </row>
    <row r="168" spans="1:7" ht="15" x14ac:dyDescent="0.25">
      <c r="A168" s="1">
        <f t="shared" si="2"/>
        <v>167</v>
      </c>
      <c r="B168" s="65" t="s">
        <v>56</v>
      </c>
      <c r="C168" s="66">
        <v>171.95473054320053</v>
      </c>
      <c r="D168" s="66">
        <v>179.86041264867794</v>
      </c>
      <c r="E168" s="66">
        <v>186.00912097376116</v>
      </c>
      <c r="F168" s="66">
        <v>198.78905643944239</v>
      </c>
      <c r="G168" s="67">
        <v>208.09360273951629</v>
      </c>
    </row>
    <row r="169" spans="1:7" ht="15" x14ac:dyDescent="0.25">
      <c r="A169" s="1">
        <f t="shared" si="2"/>
        <v>168</v>
      </c>
      <c r="B169" s="65" t="s">
        <v>57</v>
      </c>
      <c r="C169" s="66">
        <v>178.61710278640081</v>
      </c>
      <c r="D169" s="66">
        <v>186.94310530302451</v>
      </c>
      <c r="E169" s="66">
        <v>193.4907174059546</v>
      </c>
      <c r="F169" s="66">
        <v>207.24585455911347</v>
      </c>
      <c r="G169" s="67">
        <v>217.25531590669934</v>
      </c>
    </row>
    <row r="170" spans="1:7" ht="15" x14ac:dyDescent="0.25">
      <c r="A170" s="1">
        <f t="shared" si="2"/>
        <v>169</v>
      </c>
      <c r="B170" s="65" t="s">
        <v>58</v>
      </c>
      <c r="C170" s="66">
        <v>179.96977454260301</v>
      </c>
      <c r="D170" s="66">
        <v>188.54761713325337</v>
      </c>
      <c r="E170" s="66">
        <v>195.16846010330988</v>
      </c>
      <c r="F170" s="66">
        <v>209.02636031808152</v>
      </c>
      <c r="G170" s="67">
        <v>219.30903812464092</v>
      </c>
    </row>
    <row r="171" spans="1:7" ht="15" x14ac:dyDescent="0.25">
      <c r="A171" s="1">
        <f t="shared" si="2"/>
        <v>170</v>
      </c>
      <c r="B171" s="65" t="s">
        <v>59</v>
      </c>
      <c r="C171" s="66">
        <v>183.38471981423226</v>
      </c>
      <c r="D171" s="66">
        <v>191.93911048382247</v>
      </c>
      <c r="E171" s="66">
        <v>198.62937048329704</v>
      </c>
      <c r="F171" s="66">
        <v>212.55247790138952</v>
      </c>
      <c r="G171" s="67">
        <v>222.70334746058072</v>
      </c>
    </row>
    <row r="172" spans="1:7" ht="15" x14ac:dyDescent="0.25">
      <c r="A172" s="1">
        <f t="shared" si="2"/>
        <v>171</v>
      </c>
      <c r="B172" s="65" t="s">
        <v>60</v>
      </c>
      <c r="C172" s="66">
        <v>183.93331503577136</v>
      </c>
      <c r="D172" s="66">
        <v>192.54748684943797</v>
      </c>
      <c r="E172" s="66">
        <v>199.25278836445796</v>
      </c>
      <c r="F172" s="66">
        <v>213.14076042875891</v>
      </c>
      <c r="G172" s="67">
        <v>223.30218791938671</v>
      </c>
    </row>
    <row r="173" spans="1:7" ht="15" x14ac:dyDescent="0.25">
      <c r="A173" s="1">
        <f t="shared" si="2"/>
        <v>172</v>
      </c>
      <c r="B173" s="65" t="s">
        <v>61</v>
      </c>
      <c r="C173" s="66">
        <v>183.98811355082591</v>
      </c>
      <c r="D173" s="66">
        <v>192.66863233748876</v>
      </c>
      <c r="E173" s="66">
        <v>199.40970119646224</v>
      </c>
      <c r="F173" s="66">
        <v>213.3794620263217</v>
      </c>
      <c r="G173" s="67">
        <v>223.64438909996599</v>
      </c>
    </row>
    <row r="174" spans="1:7" ht="15" x14ac:dyDescent="0.25">
      <c r="A174" s="1">
        <f t="shared" si="2"/>
        <v>173</v>
      </c>
      <c r="B174" s="65" t="s">
        <v>62</v>
      </c>
      <c r="C174" s="66">
        <v>184.32903166845327</v>
      </c>
      <c r="D174" s="66">
        <v>193.14077386198747</v>
      </c>
      <c r="E174" s="66">
        <v>199.9397800049471</v>
      </c>
      <c r="F174" s="66">
        <v>214.02771340675326</v>
      </c>
      <c r="G174" s="67">
        <v>224.47192675046614</v>
      </c>
    </row>
    <row r="175" spans="1:7" ht="15" x14ac:dyDescent="0.25">
      <c r="A175" s="1">
        <f t="shared" si="2"/>
        <v>174</v>
      </c>
      <c r="B175" s="65" t="s">
        <v>63</v>
      </c>
      <c r="C175" s="66">
        <v>184.82990982656128</v>
      </c>
      <c r="D175" s="66">
        <v>193.68109910241461</v>
      </c>
      <c r="E175" s="66">
        <v>200.49107370227657</v>
      </c>
      <c r="F175" s="66">
        <v>214.51692882945645</v>
      </c>
      <c r="G175" s="67">
        <v>224.92920132488229</v>
      </c>
    </row>
    <row r="176" spans="1:7" ht="15" x14ac:dyDescent="0.25">
      <c r="A176" s="1">
        <f t="shared" si="2"/>
        <v>175</v>
      </c>
      <c r="B176" s="65" t="s">
        <v>64</v>
      </c>
      <c r="C176" s="66">
        <v>184.75140111709882</v>
      </c>
      <c r="D176" s="66">
        <v>193.54314009920805</v>
      </c>
      <c r="E176" s="66">
        <v>200.31889424050152</v>
      </c>
      <c r="F176" s="66">
        <v>214.28258301803359</v>
      </c>
      <c r="G176" s="67">
        <v>224.61567674829791</v>
      </c>
    </row>
    <row r="177" spans="1:7" ht="15" x14ac:dyDescent="0.25">
      <c r="A177" s="1">
        <f t="shared" si="2"/>
        <v>176</v>
      </c>
      <c r="B177" s="65" t="s">
        <v>65</v>
      </c>
      <c r="C177" s="66">
        <v>184.29667058478381</v>
      </c>
      <c r="D177" s="66">
        <v>193.11091000817723</v>
      </c>
      <c r="E177" s="66">
        <v>199.92858702788237</v>
      </c>
      <c r="F177" s="66">
        <v>214.01348759792899</v>
      </c>
      <c r="G177" s="67">
        <v>224.43243219060875</v>
      </c>
    </row>
    <row r="178" spans="1:7" ht="15" x14ac:dyDescent="0.25">
      <c r="A178" s="1">
        <f t="shared" si="2"/>
        <v>177</v>
      </c>
      <c r="B178" s="65" t="s">
        <v>66</v>
      </c>
      <c r="C178" s="66">
        <v>184.16894166140162</v>
      </c>
      <c r="D178" s="66">
        <v>192.99588225038909</v>
      </c>
      <c r="E178" s="66">
        <v>199.82572894068502</v>
      </c>
      <c r="F178" s="66">
        <v>213.95558395719254</v>
      </c>
      <c r="G178" s="67">
        <v>224.41569881897834</v>
      </c>
    </row>
    <row r="179" spans="1:7" ht="15" x14ac:dyDescent="0.25">
      <c r="A179" s="1">
        <f t="shared" si="2"/>
        <v>178</v>
      </c>
      <c r="B179" s="65" t="s">
        <v>67</v>
      </c>
      <c r="C179" s="66">
        <v>184.05850303188376</v>
      </c>
      <c r="D179" s="66">
        <v>192.92922735297725</v>
      </c>
      <c r="E179" s="66">
        <v>199.78965727330953</v>
      </c>
      <c r="F179" s="66">
        <v>214.00258605276164</v>
      </c>
      <c r="G179" s="67">
        <v>224.55001162046958</v>
      </c>
    </row>
    <row r="180" spans="1:7" ht="15" x14ac:dyDescent="0.25">
      <c r="A180" s="1">
        <f t="shared" si="2"/>
        <v>179</v>
      </c>
      <c r="B180" s="65" t="s">
        <v>68</v>
      </c>
      <c r="C180" s="66">
        <v>183.57008704302348</v>
      </c>
      <c r="D180" s="66">
        <v>192.4526701194161</v>
      </c>
      <c r="E180" s="66">
        <v>199.33018513265549</v>
      </c>
      <c r="F180" s="66">
        <v>213.67589969196678</v>
      </c>
      <c r="G180" s="67">
        <v>224.34199076772595</v>
      </c>
    </row>
    <row r="181" spans="1:7" ht="15" x14ac:dyDescent="0.25">
      <c r="A181" s="1">
        <f t="shared" si="2"/>
        <v>180</v>
      </c>
      <c r="B181" s="65" t="s">
        <v>69</v>
      </c>
      <c r="C181" s="66">
        <v>189.55093114435783</v>
      </c>
      <c r="D181" s="66">
        <v>197.98522457730724</v>
      </c>
      <c r="E181" s="66">
        <v>204.7364903005479</v>
      </c>
      <c r="F181" s="66">
        <v>219.01445596646428</v>
      </c>
      <c r="G181" s="67">
        <v>229.13461138221612</v>
      </c>
    </row>
    <row r="182" spans="1:7" ht="15" x14ac:dyDescent="0.25">
      <c r="A182" s="1">
        <f t="shared" si="2"/>
        <v>181</v>
      </c>
      <c r="B182" s="65" t="s">
        <v>70</v>
      </c>
      <c r="C182" s="66">
        <v>189.46159760725902</v>
      </c>
      <c r="D182" s="66">
        <v>197.52822540641048</v>
      </c>
      <c r="E182" s="66">
        <v>204.05320414812203</v>
      </c>
      <c r="F182" s="66">
        <v>217.86183553116814</v>
      </c>
      <c r="G182" s="67">
        <v>227.42945079666751</v>
      </c>
    </row>
    <row r="183" spans="1:7" ht="15" x14ac:dyDescent="0.25">
      <c r="A183" s="1">
        <f t="shared" si="2"/>
        <v>182</v>
      </c>
      <c r="B183" s="65" t="s">
        <v>71</v>
      </c>
      <c r="C183" s="66">
        <v>191.31117354024047</v>
      </c>
      <c r="D183" s="66">
        <v>198.98434443005809</v>
      </c>
      <c r="E183" s="66">
        <v>205.36718496291661</v>
      </c>
      <c r="F183" s="66">
        <v>218.95614500509791</v>
      </c>
      <c r="G183" s="67">
        <v>228.00871655568801</v>
      </c>
    </row>
    <row r="184" spans="1:7" ht="15" x14ac:dyDescent="0.25">
      <c r="A184" s="1">
        <f t="shared" si="2"/>
        <v>183</v>
      </c>
      <c r="B184" s="65" t="s">
        <v>72</v>
      </c>
      <c r="C184" s="66">
        <v>190.96422801295003</v>
      </c>
      <c r="D184" s="66">
        <v>198.66565031651402</v>
      </c>
      <c r="E184" s="66">
        <v>205.07003124792803</v>
      </c>
      <c r="F184" s="66">
        <v>218.78406299132459</v>
      </c>
      <c r="G184" s="67">
        <v>227.95961869707025</v>
      </c>
    </row>
    <row r="185" spans="1:7" ht="15" x14ac:dyDescent="0.25">
      <c r="A185" s="1">
        <f t="shared" si="2"/>
        <v>184</v>
      </c>
      <c r="B185" s="65" t="s">
        <v>73</v>
      </c>
      <c r="C185" s="66">
        <v>191.05817643217094</v>
      </c>
      <c r="D185" s="66">
        <v>198.73804666259983</v>
      </c>
      <c r="E185" s="66">
        <v>205.12365684295526</v>
      </c>
      <c r="F185" s="66">
        <v>218.80176691779295</v>
      </c>
      <c r="G185" s="67">
        <v>227.94327686060038</v>
      </c>
    </row>
    <row r="186" spans="1:7" ht="15" x14ac:dyDescent="0.25">
      <c r="A186" s="1">
        <f t="shared" si="2"/>
        <v>185</v>
      </c>
      <c r="B186" s="65" t="s">
        <v>74</v>
      </c>
      <c r="C186" s="66">
        <v>191.26379759982277</v>
      </c>
      <c r="D186" s="66">
        <v>198.95957612207678</v>
      </c>
      <c r="E186" s="66">
        <v>205.34048084051295</v>
      </c>
      <c r="F186" s="66">
        <v>219.00608703407656</v>
      </c>
      <c r="G186" s="67">
        <v>228.15869614825795</v>
      </c>
    </row>
    <row r="187" spans="1:7" ht="15" x14ac:dyDescent="0.25">
      <c r="A187" s="1">
        <f t="shared" si="2"/>
        <v>186</v>
      </c>
      <c r="B187" s="65" t="s">
        <v>75</v>
      </c>
      <c r="C187" s="66">
        <v>191.28494680136467</v>
      </c>
      <c r="D187" s="66">
        <v>199.04111656994397</v>
      </c>
      <c r="E187" s="66">
        <v>205.45540438469914</v>
      </c>
      <c r="F187" s="66">
        <v>219.20196126615343</v>
      </c>
      <c r="G187" s="67">
        <v>228.45398248463857</v>
      </c>
    </row>
    <row r="188" spans="1:7" ht="15" x14ac:dyDescent="0.25">
      <c r="A188" s="1">
        <f t="shared" si="2"/>
        <v>187</v>
      </c>
      <c r="B188" s="65" t="s">
        <v>76</v>
      </c>
      <c r="C188" s="66">
        <v>191.35726018843386</v>
      </c>
      <c r="D188" s="66">
        <v>199.17130978812622</v>
      </c>
      <c r="E188" s="66">
        <v>205.61617704833318</v>
      </c>
      <c r="F188" s="66">
        <v>219.43808710229112</v>
      </c>
      <c r="G188" s="67">
        <v>228.78440151597096</v>
      </c>
    </row>
    <row r="189" spans="1:7" ht="15" x14ac:dyDescent="0.25">
      <c r="A189" s="1">
        <f t="shared" si="2"/>
        <v>188</v>
      </c>
      <c r="B189" s="65" t="s">
        <v>77</v>
      </c>
      <c r="C189" s="66">
        <v>191.25424326206272</v>
      </c>
      <c r="D189" s="66">
        <v>199.05276274091261</v>
      </c>
      <c r="E189" s="66">
        <v>205.49064360386265</v>
      </c>
      <c r="F189" s="66">
        <v>219.3156138937735</v>
      </c>
      <c r="G189" s="67">
        <v>228.65733539900089</v>
      </c>
    </row>
    <row r="190" spans="1:7" ht="15" x14ac:dyDescent="0.25">
      <c r="A190" s="1">
        <f t="shared" si="2"/>
        <v>189</v>
      </c>
      <c r="B190" s="65" t="s">
        <v>78</v>
      </c>
      <c r="C190" s="66">
        <v>191.53811000020499</v>
      </c>
      <c r="D190" s="66">
        <v>199.72866949698769</v>
      </c>
      <c r="E190" s="66">
        <v>206.41253573417856</v>
      </c>
      <c r="F190" s="66">
        <v>220.68028189492702</v>
      </c>
      <c r="G190" s="67">
        <v>230.54938112709408</v>
      </c>
    </row>
    <row r="191" spans="1:7" ht="15" x14ac:dyDescent="0.25">
      <c r="A191" s="1">
        <f t="shared" si="2"/>
        <v>190</v>
      </c>
      <c r="B191" s="65" t="s">
        <v>79</v>
      </c>
      <c r="C191" s="66">
        <v>191.80702536857459</v>
      </c>
      <c r="D191" s="66">
        <v>200.07573456460574</v>
      </c>
      <c r="E191" s="66">
        <v>206.82153487393296</v>
      </c>
      <c r="F191" s="66">
        <v>221.10135729992328</v>
      </c>
      <c r="G191" s="67">
        <v>230.98524079691828</v>
      </c>
    </row>
    <row r="192" spans="1:7" ht="15" x14ac:dyDescent="0.25">
      <c r="A192" s="1">
        <f t="shared" si="2"/>
        <v>191</v>
      </c>
      <c r="B192" s="65" t="s">
        <v>80</v>
      </c>
      <c r="C192" s="66">
        <v>193.5537129043116</v>
      </c>
      <c r="D192" s="66">
        <v>202.31172445268786</v>
      </c>
      <c r="E192" s="66">
        <v>209.18201180144604</v>
      </c>
      <c r="F192" s="66">
        <v>223.91004698813859</v>
      </c>
      <c r="G192" s="67">
        <v>234.58892096125251</v>
      </c>
    </row>
    <row r="193" spans="1:7" ht="15" x14ac:dyDescent="0.25">
      <c r="A193" s="1">
        <f t="shared" si="2"/>
        <v>192</v>
      </c>
      <c r="B193" s="65" t="s">
        <v>81</v>
      </c>
      <c r="C193" s="66">
        <v>199.87921779828551</v>
      </c>
      <c r="D193" s="66">
        <v>207.91362388887575</v>
      </c>
      <c r="E193" s="66">
        <v>214.58672844757311</v>
      </c>
      <c r="F193" s="66">
        <v>228.98747395771011</v>
      </c>
      <c r="G193" s="67">
        <v>238.64291716889616</v>
      </c>
    </row>
    <row r="194" spans="1:7" ht="15" x14ac:dyDescent="0.25">
      <c r="A194" s="1">
        <f t="shared" si="2"/>
        <v>193</v>
      </c>
      <c r="B194" s="65" t="s">
        <v>82</v>
      </c>
      <c r="C194" s="66">
        <v>200.90648322385309</v>
      </c>
      <c r="D194" s="66">
        <v>208.96185083825347</v>
      </c>
      <c r="E194" s="66">
        <v>215.59564209934962</v>
      </c>
      <c r="F194" s="66">
        <v>229.82550034602943</v>
      </c>
      <c r="G194" s="67">
        <v>239.38959386065295</v>
      </c>
    </row>
    <row r="195" spans="1:7" ht="15" x14ac:dyDescent="0.25">
      <c r="A195" s="1">
        <f t="shared" si="2"/>
        <v>194</v>
      </c>
      <c r="B195" s="65" t="s">
        <v>83</v>
      </c>
      <c r="C195" s="66">
        <v>203.49997094720538</v>
      </c>
      <c r="D195" s="66">
        <v>211.71633852216226</v>
      </c>
      <c r="E195" s="66">
        <v>218.50733677224869</v>
      </c>
      <c r="F195" s="66">
        <v>233.12088449697742</v>
      </c>
      <c r="G195" s="67">
        <v>242.95710762894007</v>
      </c>
    </row>
    <row r="196" spans="1:7" ht="15" x14ac:dyDescent="0.25">
      <c r="A196" s="1">
        <f t="shared" ref="A196:A332" si="3">A195+1</f>
        <v>195</v>
      </c>
      <c r="B196" s="65" t="s">
        <v>84</v>
      </c>
      <c r="C196" s="66">
        <v>203.61830160976027</v>
      </c>
      <c r="D196" s="66">
        <v>211.83972223540113</v>
      </c>
      <c r="E196" s="66">
        <v>218.63146727467458</v>
      </c>
      <c r="F196" s="66">
        <v>233.22346871818945</v>
      </c>
      <c r="G196" s="67">
        <v>243.04333266688352</v>
      </c>
    </row>
    <row r="197" spans="1:7" ht="15" x14ac:dyDescent="0.25">
      <c r="A197" s="1">
        <f t="shared" si="3"/>
        <v>196</v>
      </c>
      <c r="B197" s="65" t="s">
        <v>85</v>
      </c>
      <c r="C197" s="66">
        <v>204.25570503918934</v>
      </c>
      <c r="D197" s="66">
        <v>212.51685102908496</v>
      </c>
      <c r="E197" s="66">
        <v>219.31639078116444</v>
      </c>
      <c r="F197" s="66">
        <v>233.81491999936949</v>
      </c>
      <c r="G197" s="67">
        <v>243.57696330225002</v>
      </c>
    </row>
    <row r="198" spans="1:7" ht="15" x14ac:dyDescent="0.25">
      <c r="A198" s="1">
        <f t="shared" si="3"/>
        <v>197</v>
      </c>
      <c r="B198" s="65" t="s">
        <v>86</v>
      </c>
      <c r="C198" s="66">
        <v>204.79313312869851</v>
      </c>
      <c r="D198" s="66">
        <v>213.04968893572362</v>
      </c>
      <c r="E198" s="66">
        <v>219.83366808394777</v>
      </c>
      <c r="F198" s="66">
        <v>234.20034719241033</v>
      </c>
      <c r="G198" s="67">
        <v>243.85043251537672</v>
      </c>
    </row>
    <row r="199" spans="1:7" ht="15" x14ac:dyDescent="0.25">
      <c r="A199" s="1">
        <f t="shared" si="3"/>
        <v>198</v>
      </c>
      <c r="B199" s="65" t="s">
        <v>87</v>
      </c>
      <c r="C199" s="66">
        <v>204.74196872544297</v>
      </c>
      <c r="D199" s="66">
        <v>212.8750619971521</v>
      </c>
      <c r="E199" s="66">
        <v>219.63193232117831</v>
      </c>
      <c r="F199" s="66">
        <v>233.77438365982269</v>
      </c>
      <c r="G199" s="67">
        <v>243.11098193693104</v>
      </c>
    </row>
    <row r="200" spans="1:7" ht="15" x14ac:dyDescent="0.25">
      <c r="A200" s="1">
        <f t="shared" si="3"/>
        <v>199</v>
      </c>
      <c r="B200" s="65" t="s">
        <v>88</v>
      </c>
      <c r="C200" s="66">
        <v>205.55158861031126</v>
      </c>
      <c r="D200" s="66">
        <v>213.75691340336817</v>
      </c>
      <c r="E200" s="66">
        <v>220.53454500336693</v>
      </c>
      <c r="F200" s="66">
        <v>234.59124394905879</v>
      </c>
      <c r="G200" s="67">
        <v>243.89542845286095</v>
      </c>
    </row>
    <row r="201" spans="1:7" ht="15" x14ac:dyDescent="0.25">
      <c r="A201" s="1">
        <f t="shared" si="3"/>
        <v>200</v>
      </c>
      <c r="B201" s="65" t="s">
        <v>89</v>
      </c>
      <c r="C201" s="66">
        <v>205.75881134693756</v>
      </c>
      <c r="D201" s="66">
        <v>214.10575218729679</v>
      </c>
      <c r="E201" s="66">
        <v>220.95670057735239</v>
      </c>
      <c r="F201" s="66">
        <v>235.16818221248383</v>
      </c>
      <c r="G201" s="67">
        <v>244.67811567566631</v>
      </c>
    </row>
    <row r="202" spans="1:7" ht="15" x14ac:dyDescent="0.25">
      <c r="A202" s="1">
        <f t="shared" si="3"/>
        <v>201</v>
      </c>
      <c r="B202" s="65" t="s">
        <v>90</v>
      </c>
      <c r="C202" s="66">
        <v>205.86083675712871</v>
      </c>
      <c r="D202" s="66">
        <v>214.17557202061508</v>
      </c>
      <c r="E202" s="66">
        <v>221.0283703443985</v>
      </c>
      <c r="F202" s="66">
        <v>235.13713462569083</v>
      </c>
      <c r="G202" s="67">
        <v>244.51098347324259</v>
      </c>
    </row>
    <row r="203" spans="1:7" ht="15" x14ac:dyDescent="0.25">
      <c r="A203" s="1">
        <f t="shared" si="3"/>
        <v>202</v>
      </c>
      <c r="B203" s="65" t="s">
        <v>91</v>
      </c>
      <c r="C203" s="66">
        <v>206.36916984743428</v>
      </c>
      <c r="D203" s="66">
        <v>214.6996034755893</v>
      </c>
      <c r="E203" s="66">
        <v>221.5475074560436</v>
      </c>
      <c r="F203" s="66">
        <v>235.56216466631798</v>
      </c>
      <c r="G203" s="67">
        <v>244.86835059191696</v>
      </c>
    </row>
    <row r="204" spans="1:7" ht="15" x14ac:dyDescent="0.25">
      <c r="A204" s="1">
        <f t="shared" si="3"/>
        <v>203</v>
      </c>
      <c r="B204" s="65" t="s">
        <v>92</v>
      </c>
      <c r="C204" s="66">
        <v>206.62958348835846</v>
      </c>
      <c r="D204" s="66">
        <v>215.02071348075711</v>
      </c>
      <c r="E204" s="66">
        <v>221.8987301438089</v>
      </c>
      <c r="F204" s="66">
        <v>235.93551741955221</v>
      </c>
      <c r="G204" s="67">
        <v>245.28891142235997</v>
      </c>
    </row>
    <row r="205" spans="1:7" ht="15" x14ac:dyDescent="0.25">
      <c r="A205" s="1">
        <f t="shared" si="3"/>
        <v>204</v>
      </c>
      <c r="B205" s="65" t="s">
        <v>93</v>
      </c>
      <c r="C205" s="66">
        <v>215.54611792455077</v>
      </c>
      <c r="D205" s="66">
        <v>223.2534750529698</v>
      </c>
      <c r="E205" s="66">
        <v>229.94287759963419</v>
      </c>
      <c r="F205" s="66">
        <v>243.85942475869842</v>
      </c>
      <c r="G205" s="67">
        <v>252.36326782779639</v>
      </c>
    </row>
    <row r="206" spans="1:7" ht="15" x14ac:dyDescent="0.25">
      <c r="A206" s="1">
        <f t="shared" si="3"/>
        <v>205</v>
      </c>
      <c r="B206" s="65" t="s">
        <v>94</v>
      </c>
      <c r="C206" s="66">
        <v>214.92245065765937</v>
      </c>
      <c r="D206" s="66">
        <v>222.49917651794811</v>
      </c>
      <c r="E206" s="66">
        <v>229.15496163030829</v>
      </c>
      <c r="F206" s="66">
        <v>242.99472928161703</v>
      </c>
      <c r="G206" s="67">
        <v>251.32822798750794</v>
      </c>
    </row>
    <row r="207" spans="1:7" ht="15" x14ac:dyDescent="0.25">
      <c r="A207" s="1">
        <f t="shared" si="3"/>
        <v>206</v>
      </c>
      <c r="B207" s="65" t="s">
        <v>95</v>
      </c>
      <c r="C207" s="66">
        <v>214.84897958887447</v>
      </c>
      <c r="D207" s="66">
        <v>222.43959202189822</v>
      </c>
      <c r="E207" s="66">
        <v>229.10580642040409</v>
      </c>
      <c r="F207" s="66">
        <v>242.98118172673497</v>
      </c>
      <c r="G207" s="67">
        <v>251.35036244591947</v>
      </c>
    </row>
    <row r="208" spans="1:7" ht="15" x14ac:dyDescent="0.25">
      <c r="A208" s="1">
        <f t="shared" si="3"/>
        <v>207</v>
      </c>
      <c r="B208" s="65" t="s">
        <v>96</v>
      </c>
      <c r="C208" s="66">
        <v>214.58834548786538</v>
      </c>
      <c r="D208" s="66">
        <v>222.14536575687316</v>
      </c>
      <c r="E208" s="66">
        <v>228.8157917363844</v>
      </c>
      <c r="F208" s="66">
        <v>242.67936411181324</v>
      </c>
      <c r="G208" s="67">
        <v>250.9956729266496</v>
      </c>
    </row>
    <row r="209" spans="1:7" ht="15" x14ac:dyDescent="0.25">
      <c r="A209" s="1">
        <f t="shared" si="3"/>
        <v>208</v>
      </c>
      <c r="B209" s="65" t="s">
        <v>97</v>
      </c>
      <c r="C209" s="66">
        <v>217.40827850502231</v>
      </c>
      <c r="D209" s="66">
        <v>224.75556833032971</v>
      </c>
      <c r="E209" s="66">
        <v>231.40392101551274</v>
      </c>
      <c r="F209" s="66">
        <v>245.21150205304482</v>
      </c>
      <c r="G209" s="67">
        <v>253.19826567183793</v>
      </c>
    </row>
    <row r="210" spans="1:7" ht="15" x14ac:dyDescent="0.25">
      <c r="A210" s="1">
        <f t="shared" si="3"/>
        <v>209</v>
      </c>
      <c r="B210" s="65" t="s">
        <v>98</v>
      </c>
      <c r="C210" s="66">
        <v>217.43644809034484</v>
      </c>
      <c r="D210" s="66">
        <v>224.71418162368795</v>
      </c>
      <c r="E210" s="66">
        <v>231.3494920679988</v>
      </c>
      <c r="F210" s="66">
        <v>245.01212007756999</v>
      </c>
      <c r="G210" s="67">
        <v>252.80138454396632</v>
      </c>
    </row>
    <row r="211" spans="1:7" ht="15" x14ac:dyDescent="0.25">
      <c r="A211" s="1">
        <f t="shared" si="3"/>
        <v>210</v>
      </c>
      <c r="B211" s="65" t="s">
        <v>99</v>
      </c>
      <c r="C211" s="66">
        <v>217.6317236282361</v>
      </c>
      <c r="D211" s="66">
        <v>224.92629273552177</v>
      </c>
      <c r="E211" s="66">
        <v>231.56734515963689</v>
      </c>
      <c r="F211" s="66">
        <v>245.20688301819223</v>
      </c>
      <c r="G211" s="67">
        <v>252.98442129410861</v>
      </c>
    </row>
    <row r="212" spans="1:7" ht="15" x14ac:dyDescent="0.25">
      <c r="A212" s="1">
        <f t="shared" si="3"/>
        <v>211</v>
      </c>
      <c r="B212" s="65" t="s">
        <v>100</v>
      </c>
      <c r="C212" s="66">
        <v>217.77042624061784</v>
      </c>
      <c r="D212" s="66">
        <v>225.10001199256328</v>
      </c>
      <c r="E212" s="66">
        <v>231.75981107416524</v>
      </c>
      <c r="F212" s="66">
        <v>245.41318481581527</v>
      </c>
      <c r="G212" s="67">
        <v>253.21720124286671</v>
      </c>
    </row>
    <row r="213" spans="1:7" ht="15" x14ac:dyDescent="0.25">
      <c r="A213" s="1">
        <f t="shared" si="3"/>
        <v>212</v>
      </c>
      <c r="B213" s="65" t="s">
        <v>101</v>
      </c>
      <c r="C213" s="66">
        <v>218.29197739946468</v>
      </c>
      <c r="D213" s="66">
        <v>227.02845901230938</v>
      </c>
      <c r="E213" s="66">
        <v>234.50836050300791</v>
      </c>
      <c r="F213" s="66">
        <v>249.99865916939657</v>
      </c>
      <c r="G213" s="67">
        <v>260.01468908560736</v>
      </c>
    </row>
    <row r="214" spans="1:7" ht="15" x14ac:dyDescent="0.25">
      <c r="A214" s="1">
        <f t="shared" si="3"/>
        <v>213</v>
      </c>
      <c r="B214" s="65" t="s">
        <v>102</v>
      </c>
      <c r="C214" s="66">
        <v>218.33059347865347</v>
      </c>
      <c r="D214" s="66">
        <v>227.01605801402866</v>
      </c>
      <c r="E214" s="66">
        <v>234.45944803201974</v>
      </c>
      <c r="F214" s="66">
        <v>249.8784666001562</v>
      </c>
      <c r="G214" s="67">
        <v>259.8185374391029</v>
      </c>
    </row>
    <row r="215" spans="1:7" ht="15" x14ac:dyDescent="0.25">
      <c r="A215" s="1">
        <f t="shared" si="3"/>
        <v>214</v>
      </c>
      <c r="B215" s="65" t="s">
        <v>103</v>
      </c>
      <c r="C215" s="66">
        <v>220.19318106929921</v>
      </c>
      <c r="D215" s="66">
        <v>230.56611172822784</v>
      </c>
      <c r="E215" s="66">
        <v>238.86364334068355</v>
      </c>
      <c r="F215" s="66">
        <v>256.31899292078651</v>
      </c>
      <c r="G215" s="67">
        <v>268.92142571252037</v>
      </c>
    </row>
    <row r="216" spans="1:7" ht="15" x14ac:dyDescent="0.25">
      <c r="A216" s="1">
        <f t="shared" si="3"/>
        <v>215</v>
      </c>
      <c r="B216" s="65" t="s">
        <v>104</v>
      </c>
      <c r="C216" s="66">
        <v>220.36929809510994</v>
      </c>
      <c r="D216" s="66">
        <v>230.54860766201833</v>
      </c>
      <c r="E216" s="66">
        <v>238.72309784688088</v>
      </c>
      <c r="F216" s="66">
        <v>255.87700025672964</v>
      </c>
      <c r="G216" s="67">
        <v>268.14108573323006</v>
      </c>
    </row>
    <row r="217" spans="1:7" ht="15" x14ac:dyDescent="0.25">
      <c r="A217" s="1">
        <f t="shared" si="3"/>
        <v>216</v>
      </c>
      <c r="B217" s="65" t="s">
        <v>105</v>
      </c>
      <c r="C217" s="66">
        <v>229.5676590922705</v>
      </c>
      <c r="D217" s="66">
        <v>239.2105607057039</v>
      </c>
      <c r="E217" s="66">
        <v>247.27227463041064</v>
      </c>
      <c r="F217" s="66">
        <v>264.38653407309579</v>
      </c>
      <c r="G217" s="67">
        <v>275.94248272197405</v>
      </c>
    </row>
    <row r="218" spans="1:7" ht="15" x14ac:dyDescent="0.25">
      <c r="A218" s="1">
        <f t="shared" si="3"/>
        <v>217</v>
      </c>
      <c r="B218" s="65" t="s">
        <v>106</v>
      </c>
      <c r="C218" s="66">
        <v>229.94347366097679</v>
      </c>
      <c r="D218" s="66">
        <v>239.62433241128781</v>
      </c>
      <c r="E218" s="66">
        <v>247.7008084839494</v>
      </c>
      <c r="F218" s="66">
        <v>264.77765469265177</v>
      </c>
      <c r="G218" s="67">
        <v>276.31894066324548</v>
      </c>
    </row>
    <row r="219" spans="1:7" ht="15" x14ac:dyDescent="0.25">
      <c r="A219" s="1">
        <f t="shared" si="3"/>
        <v>218</v>
      </c>
      <c r="B219" s="65" t="s">
        <v>107</v>
      </c>
      <c r="C219" s="66">
        <v>233.16156667568404</v>
      </c>
      <c r="D219" s="66">
        <v>243.20536337666289</v>
      </c>
      <c r="E219" s="66">
        <v>251.55070204602285</v>
      </c>
      <c r="F219" s="66">
        <v>269.23391420851118</v>
      </c>
      <c r="G219" s="67">
        <v>281.32633192814535</v>
      </c>
    </row>
    <row r="220" spans="1:7" ht="15" x14ac:dyDescent="0.25">
      <c r="A220" s="1">
        <f t="shared" si="3"/>
        <v>219</v>
      </c>
      <c r="B220" s="65" t="s">
        <v>108</v>
      </c>
      <c r="C220" s="66">
        <v>234.04181111494364</v>
      </c>
      <c r="D220" s="66">
        <v>244.18156322496796</v>
      </c>
      <c r="E220" s="66">
        <v>252.5673537873119</v>
      </c>
      <c r="F220" s="66">
        <v>270.17012477945411</v>
      </c>
      <c r="G220" s="67">
        <v>282.2350476238696</v>
      </c>
    </row>
    <row r="221" spans="1:7" ht="15" x14ac:dyDescent="0.25">
      <c r="A221" s="1">
        <f t="shared" si="3"/>
        <v>220</v>
      </c>
      <c r="B221" s="65" t="s">
        <v>109</v>
      </c>
      <c r="C221" s="66">
        <v>234.83632676999696</v>
      </c>
      <c r="D221" s="66">
        <v>244.97552165623904</v>
      </c>
      <c r="E221" s="66">
        <v>253.35453421384116</v>
      </c>
      <c r="F221" s="66">
        <v>270.79821540560215</v>
      </c>
      <c r="G221" s="67">
        <v>282.71458368427801</v>
      </c>
    </row>
    <row r="222" spans="1:7" ht="15" x14ac:dyDescent="0.25">
      <c r="A222" s="1">
        <f t="shared" si="3"/>
        <v>221</v>
      </c>
      <c r="B222" s="65" t="s">
        <v>110</v>
      </c>
      <c r="C222" s="66">
        <v>235.33980151898095</v>
      </c>
      <c r="D222" s="66">
        <v>245.6986008630754</v>
      </c>
      <c r="E222" s="66">
        <v>254.20287281450803</v>
      </c>
      <c r="F222" s="66">
        <v>271.82048050910316</v>
      </c>
      <c r="G222" s="67">
        <v>283.97703754113212</v>
      </c>
    </row>
    <row r="223" spans="1:7" ht="15" x14ac:dyDescent="0.25">
      <c r="A223" s="1">
        <f t="shared" si="3"/>
        <v>222</v>
      </c>
      <c r="B223" s="65" t="s">
        <v>111</v>
      </c>
      <c r="C223" s="66">
        <v>235.50027970445774</v>
      </c>
      <c r="D223" s="66">
        <v>246.02052058379709</v>
      </c>
      <c r="E223" s="66">
        <v>254.60867313459596</v>
      </c>
      <c r="F223" s="66">
        <v>272.42266168777547</v>
      </c>
      <c r="G223" s="67">
        <v>284.83262180495893</v>
      </c>
    </row>
    <row r="224" spans="1:7" ht="15" x14ac:dyDescent="0.25">
      <c r="A224" s="1">
        <f t="shared" si="3"/>
        <v>223</v>
      </c>
      <c r="B224" s="65" t="s">
        <v>112</v>
      </c>
      <c r="C224" s="66">
        <v>235.5753640187603</v>
      </c>
      <c r="D224" s="66">
        <v>246.11769649150091</v>
      </c>
      <c r="E224" s="66">
        <v>254.71761085175328</v>
      </c>
      <c r="F224" s="66">
        <v>272.54376541195978</v>
      </c>
      <c r="G224" s="67">
        <v>284.97383352559666</v>
      </c>
    </row>
    <row r="225" spans="1:7" ht="15" x14ac:dyDescent="0.25">
      <c r="A225" s="1">
        <f t="shared" si="3"/>
        <v>224</v>
      </c>
      <c r="B225" s="65" t="s">
        <v>113</v>
      </c>
      <c r="C225" s="66">
        <v>235.97405233412402</v>
      </c>
      <c r="D225" s="66">
        <v>246.82019478638</v>
      </c>
      <c r="E225" s="66">
        <v>255.59662622099012</v>
      </c>
      <c r="F225" s="66">
        <v>273.73872154294861</v>
      </c>
      <c r="G225" s="67">
        <v>286.56959560293814</v>
      </c>
    </row>
    <row r="226" spans="1:7" ht="15" x14ac:dyDescent="0.25">
      <c r="A226" s="1">
        <f t="shared" si="3"/>
        <v>225</v>
      </c>
      <c r="B226" s="65" t="s">
        <v>114</v>
      </c>
      <c r="C226" s="66">
        <v>236.20141853126776</v>
      </c>
      <c r="D226" s="66">
        <v>247.5259071465355</v>
      </c>
      <c r="E226" s="66">
        <v>256.6098086407298</v>
      </c>
      <c r="F226" s="66">
        <v>275.31330882182084</v>
      </c>
      <c r="G226" s="67">
        <v>288.79853996461065</v>
      </c>
    </row>
    <row r="227" spans="1:7" ht="15" x14ac:dyDescent="0.25">
      <c r="A227" s="1">
        <f t="shared" si="3"/>
        <v>226</v>
      </c>
      <c r="B227" s="65" t="s">
        <v>115</v>
      </c>
      <c r="C227" s="66">
        <v>236.31169615590403</v>
      </c>
      <c r="D227" s="66">
        <v>248.0794050245531</v>
      </c>
      <c r="E227" s="66">
        <v>257.43564286768355</v>
      </c>
      <c r="F227" s="66">
        <v>276.70489818753924</v>
      </c>
      <c r="G227" s="67">
        <v>290.85677849221065</v>
      </c>
    </row>
    <row r="228" spans="1:7" ht="15" x14ac:dyDescent="0.25">
      <c r="A228" s="1">
        <f t="shared" si="3"/>
        <v>227</v>
      </c>
      <c r="B228" s="65" t="s">
        <v>116</v>
      </c>
      <c r="C228" s="66">
        <v>236.45287903340696</v>
      </c>
      <c r="D228" s="66">
        <v>248.40082043791097</v>
      </c>
      <c r="E228" s="66">
        <v>257.86003692427141</v>
      </c>
      <c r="F228" s="66">
        <v>277.34493245051675</v>
      </c>
      <c r="G228" s="67">
        <v>291.76408638509184</v>
      </c>
    </row>
    <row r="229" spans="1:7" ht="15" x14ac:dyDescent="0.25">
      <c r="A229" s="1">
        <f t="shared" si="3"/>
        <v>228</v>
      </c>
      <c r="B229" s="65" t="s">
        <v>117</v>
      </c>
      <c r="C229" s="66">
        <v>247.03695585246396</v>
      </c>
      <c r="D229" s="66">
        <v>258.16885001446195</v>
      </c>
      <c r="E229" s="66">
        <v>267.41209804086378</v>
      </c>
      <c r="F229" s="66">
        <v>286.79141661838815</v>
      </c>
      <c r="G229" s="67">
        <v>300.21889495755676</v>
      </c>
    </row>
    <row r="230" spans="1:7" ht="15" x14ac:dyDescent="0.25">
      <c r="A230" s="1">
        <f t="shared" si="3"/>
        <v>229</v>
      </c>
      <c r="B230" s="65" t="s">
        <v>118</v>
      </c>
      <c r="C230" s="66">
        <v>247.04719204964911</v>
      </c>
      <c r="D230" s="66">
        <v>258.21363406010562</v>
      </c>
      <c r="E230" s="66">
        <v>267.47804270782774</v>
      </c>
      <c r="F230" s="66">
        <v>286.90111879738885</v>
      </c>
      <c r="G230" s="67">
        <v>300.38031844730648</v>
      </c>
    </row>
    <row r="231" spans="1:7" ht="15" x14ac:dyDescent="0.25">
      <c r="A231" s="1">
        <f t="shared" si="3"/>
        <v>230</v>
      </c>
      <c r="B231" s="65" t="s">
        <v>119</v>
      </c>
      <c r="C231" s="66">
        <v>250.29694590792917</v>
      </c>
      <c r="D231" s="66">
        <v>261.11188893221612</v>
      </c>
      <c r="E231" s="66">
        <v>270.26768886539321</v>
      </c>
      <c r="F231" s="66">
        <v>289.46131872783735</v>
      </c>
      <c r="G231" s="67">
        <v>302.3949529393268</v>
      </c>
    </row>
    <row r="232" spans="1:7" ht="15" x14ac:dyDescent="0.25">
      <c r="A232" s="1">
        <f t="shared" si="3"/>
        <v>231</v>
      </c>
      <c r="B232" s="65" t="s">
        <v>120</v>
      </c>
      <c r="C232" s="66">
        <v>250.44065438095947</v>
      </c>
      <c r="D232" s="66">
        <v>261.22669179746771</v>
      </c>
      <c r="E232" s="66">
        <v>270.35755610670117</v>
      </c>
      <c r="F232" s="66">
        <v>289.48513409625031</v>
      </c>
      <c r="G232" s="67">
        <v>302.35642601274014</v>
      </c>
    </row>
    <row r="233" spans="1:7" ht="15" x14ac:dyDescent="0.25">
      <c r="A233" s="1">
        <f t="shared" si="3"/>
        <v>232</v>
      </c>
      <c r="B233" s="65" t="s">
        <v>121</v>
      </c>
      <c r="C233" s="66">
        <v>251.91803942895424</v>
      </c>
      <c r="D233" s="66">
        <v>262.63533791545268</v>
      </c>
      <c r="E233" s="66">
        <v>271.75308048181603</v>
      </c>
      <c r="F233" s="66">
        <v>290.84306942869648</v>
      </c>
      <c r="G233" s="67">
        <v>303.58703502217116</v>
      </c>
    </row>
    <row r="234" spans="1:7" ht="15" x14ac:dyDescent="0.25">
      <c r="A234" s="1">
        <f t="shared" si="3"/>
        <v>233</v>
      </c>
      <c r="B234" s="65" t="s">
        <v>122</v>
      </c>
      <c r="C234" s="66">
        <v>252.77760353665923</v>
      </c>
      <c r="D234" s="66">
        <v>263.52045892380033</v>
      </c>
      <c r="E234" s="66">
        <v>272.63680597557101</v>
      </c>
      <c r="F234" s="66">
        <v>291.56320522199269</v>
      </c>
      <c r="G234" s="67">
        <v>304.17788314011779</v>
      </c>
    </row>
    <row r="235" spans="1:7" ht="15" x14ac:dyDescent="0.25">
      <c r="A235" s="1">
        <f t="shared" si="3"/>
        <v>234</v>
      </c>
      <c r="B235" s="65" t="s">
        <v>123</v>
      </c>
      <c r="C235" s="66">
        <v>253.11930552268635</v>
      </c>
      <c r="D235" s="66">
        <v>263.8967897660599</v>
      </c>
      <c r="E235" s="66">
        <v>273.02878148349919</v>
      </c>
      <c r="F235" s="66">
        <v>291.92683155831884</v>
      </c>
      <c r="G235" s="67">
        <v>304.53027759624723</v>
      </c>
    </row>
    <row r="236" spans="1:7" ht="15" x14ac:dyDescent="0.25">
      <c r="A236" s="1">
        <f t="shared" si="3"/>
        <v>235</v>
      </c>
      <c r="B236" s="65" t="s">
        <v>124</v>
      </c>
      <c r="C236" s="66">
        <v>253.33180864711531</v>
      </c>
      <c r="D236" s="66">
        <v>264.95846621516853</v>
      </c>
      <c r="E236" s="66">
        <v>274.61270604677281</v>
      </c>
      <c r="F236" s="66">
        <v>294.60073790652291</v>
      </c>
      <c r="G236" s="67">
        <v>308.48615214363718</v>
      </c>
    </row>
    <row r="237" spans="1:7" ht="15" x14ac:dyDescent="0.25">
      <c r="A237" s="1">
        <f t="shared" si="3"/>
        <v>236</v>
      </c>
      <c r="B237" s="65" t="s">
        <v>125</v>
      </c>
      <c r="C237" s="66">
        <v>253.62645121091157</v>
      </c>
      <c r="D237" s="66">
        <v>265.33618086295098</v>
      </c>
      <c r="E237" s="66">
        <v>275.0426637490537</v>
      </c>
      <c r="F237" s="66">
        <v>295.06194900933929</v>
      </c>
      <c r="G237" s="67">
        <v>308.99850370099341</v>
      </c>
    </row>
    <row r="238" spans="1:7" ht="15" x14ac:dyDescent="0.25">
      <c r="A238" s="1">
        <f t="shared" si="3"/>
        <v>237</v>
      </c>
      <c r="B238" s="65" t="s">
        <v>126</v>
      </c>
      <c r="C238" s="66">
        <v>245.88958154025215</v>
      </c>
      <c r="D238" s="66">
        <v>258.52023310928791</v>
      </c>
      <c r="E238" s="66">
        <v>268.59992143855914</v>
      </c>
      <c r="F238" s="66">
        <v>288.99959899972055</v>
      </c>
      <c r="G238" s="67">
        <v>304.02869547951423</v>
      </c>
    </row>
    <row r="239" spans="1:7" ht="15" x14ac:dyDescent="0.25">
      <c r="A239" s="1">
        <f t="shared" si="3"/>
        <v>238</v>
      </c>
      <c r="B239" s="65" t="s">
        <v>127</v>
      </c>
      <c r="C239" s="66">
        <v>246.37190165432324</v>
      </c>
      <c r="D239" s="66">
        <v>258.92580062464305</v>
      </c>
      <c r="E239" s="66">
        <v>268.94778003753197</v>
      </c>
      <c r="F239" s="66">
        <v>289.13947332623087</v>
      </c>
      <c r="G239" s="67">
        <v>303.96000323389546</v>
      </c>
    </row>
    <row r="240" spans="1:7" ht="15" x14ac:dyDescent="0.25">
      <c r="A240" s="1">
        <f t="shared" si="3"/>
        <v>239</v>
      </c>
      <c r="B240" s="65" t="s">
        <v>128</v>
      </c>
      <c r="C240" s="66">
        <v>246.98928996016627</v>
      </c>
      <c r="D240" s="66">
        <v>259.39070762215306</v>
      </c>
      <c r="E240" s="66">
        <v>269.33285882573045</v>
      </c>
      <c r="F240" s="66">
        <v>289.14525182205386</v>
      </c>
      <c r="G240" s="67">
        <v>303.53926603191917</v>
      </c>
    </row>
    <row r="241" spans="1:7" ht="15" x14ac:dyDescent="0.25">
      <c r="A241" s="1">
        <f t="shared" si="3"/>
        <v>240</v>
      </c>
      <c r="B241" s="65" t="s">
        <v>129</v>
      </c>
      <c r="C241" s="66">
        <v>255.86141654417162</v>
      </c>
      <c r="D241" s="66">
        <v>267.51417417269397</v>
      </c>
      <c r="E241" s="66">
        <v>277.25798530444996</v>
      </c>
      <c r="F241" s="66">
        <v>296.89413368473151</v>
      </c>
      <c r="G241" s="67">
        <v>310.32321735428718</v>
      </c>
    </row>
    <row r="242" spans="1:7" ht="15" x14ac:dyDescent="0.25">
      <c r="A242" s="1">
        <f t="shared" si="3"/>
        <v>241</v>
      </c>
      <c r="B242" s="65" t="s">
        <v>130</v>
      </c>
      <c r="C242" s="66">
        <v>255.4069545771936</v>
      </c>
      <c r="D242" s="66">
        <v>267.02761236414295</v>
      </c>
      <c r="E242" s="66">
        <v>276.77907543609479</v>
      </c>
      <c r="F242" s="66">
        <v>296.53687730301647</v>
      </c>
      <c r="G242" s="67">
        <v>310.03327387170833</v>
      </c>
    </row>
    <row r="243" spans="1:7" ht="15" x14ac:dyDescent="0.25">
      <c r="A243" s="1">
        <f t="shared" si="3"/>
        <v>242</v>
      </c>
      <c r="B243" s="65" t="s">
        <v>131</v>
      </c>
      <c r="C243" s="66">
        <v>254.69426195656379</v>
      </c>
      <c r="D243" s="66">
        <v>266.26302912300798</v>
      </c>
      <c r="E243" s="66">
        <v>276.01274052806059</v>
      </c>
      <c r="F243" s="66">
        <v>295.85452670157446</v>
      </c>
      <c r="G243" s="67">
        <v>309.37822292167738</v>
      </c>
    </row>
    <row r="244" spans="1:7" ht="15" x14ac:dyDescent="0.25">
      <c r="A244" s="1">
        <f t="shared" si="3"/>
        <v>243</v>
      </c>
      <c r="B244" s="65" t="s">
        <v>132</v>
      </c>
      <c r="C244" s="66">
        <v>257.02109345488623</v>
      </c>
      <c r="D244" s="66">
        <v>268.17907073281373</v>
      </c>
      <c r="E244" s="66">
        <v>277.83987817051627</v>
      </c>
      <c r="F244" s="66">
        <v>297.61572938087335</v>
      </c>
      <c r="G244" s="67">
        <v>310.65711138845194</v>
      </c>
    </row>
    <row r="245" spans="1:7" ht="15" x14ac:dyDescent="0.25">
      <c r="A245" s="1">
        <f t="shared" si="3"/>
        <v>244</v>
      </c>
      <c r="B245" s="65" t="s">
        <v>133</v>
      </c>
      <c r="C245" s="66">
        <v>257.22654406730925</v>
      </c>
      <c r="D245" s="66">
        <v>268.45914077415506</v>
      </c>
      <c r="E245" s="66">
        <v>278.14623959364656</v>
      </c>
      <c r="F245" s="66">
        <v>297.9988646761866</v>
      </c>
      <c r="G245" s="67">
        <v>311.15990478204179</v>
      </c>
    </row>
    <row r="246" spans="1:7" ht="15" x14ac:dyDescent="0.25">
      <c r="A246" s="1">
        <f t="shared" si="3"/>
        <v>245</v>
      </c>
      <c r="B246" s="65" t="s">
        <v>134</v>
      </c>
      <c r="C246" s="66">
        <v>258.02929317097266</v>
      </c>
      <c r="D246" s="66">
        <v>269.56183679552049</v>
      </c>
      <c r="E246" s="66">
        <v>279.33984033430983</v>
      </c>
      <c r="F246" s="66">
        <v>299.52192058221567</v>
      </c>
      <c r="G246" s="67">
        <v>313.20381561301008</v>
      </c>
    </row>
    <row r="247" spans="1:7" ht="15" x14ac:dyDescent="0.25">
      <c r="A247" s="1">
        <f t="shared" si="3"/>
        <v>246</v>
      </c>
      <c r="B247" s="65" t="s">
        <v>135</v>
      </c>
      <c r="C247" s="66">
        <v>258.93121197924449</v>
      </c>
      <c r="D247" s="66">
        <v>271.2109798388114</v>
      </c>
      <c r="E247" s="66">
        <v>281.39253201827677</v>
      </c>
      <c r="F247" s="66">
        <v>302.42368983225316</v>
      </c>
      <c r="G247" s="67">
        <v>317.20033694341492</v>
      </c>
    </row>
    <row r="248" spans="1:7" ht="15" x14ac:dyDescent="0.25">
      <c r="A248" s="1">
        <f t="shared" si="3"/>
        <v>247</v>
      </c>
      <c r="B248" s="65" t="s">
        <v>136</v>
      </c>
      <c r="C248" s="66">
        <v>260.24996259458197</v>
      </c>
      <c r="D248" s="66">
        <v>272.76547731924256</v>
      </c>
      <c r="E248" s="66">
        <v>283.01642827566701</v>
      </c>
      <c r="F248" s="66">
        <v>304.14824332434057</v>
      </c>
      <c r="G248" s="67">
        <v>319.18247063397871</v>
      </c>
    </row>
    <row r="249" spans="1:7" ht="15" x14ac:dyDescent="0.25">
      <c r="A249" s="1">
        <f t="shared" si="3"/>
        <v>248</v>
      </c>
      <c r="B249" s="65" t="s">
        <v>137</v>
      </c>
      <c r="C249" s="66">
        <v>260.47646086787773</v>
      </c>
      <c r="D249" s="66">
        <v>273.06997878515864</v>
      </c>
      <c r="E249" s="66">
        <v>283.39464510569059</v>
      </c>
      <c r="F249" s="66">
        <v>304.63548023567529</v>
      </c>
      <c r="G249" s="67">
        <v>319.75540459046323</v>
      </c>
    </row>
    <row r="250" spans="1:7" ht="15" x14ac:dyDescent="0.25">
      <c r="A250" s="1">
        <f t="shared" si="3"/>
        <v>249</v>
      </c>
      <c r="B250" s="65" t="s">
        <v>138</v>
      </c>
      <c r="C250" s="68">
        <f>[3]geral!C189</f>
        <v>261.5938670473912</v>
      </c>
      <c r="D250" s="68">
        <f>[3]geral!D189</f>
        <v>275.44509090847367</v>
      </c>
      <c r="E250" s="68">
        <f>[3]geral!E189</f>
        <v>286.51354167491144</v>
      </c>
      <c r="F250" s="68">
        <f>[3]geral!F189</f>
        <v>309.36611439561483</v>
      </c>
      <c r="G250" s="69">
        <f>[3]geral!G189</f>
        <v>326.40911326645926</v>
      </c>
    </row>
    <row r="251" spans="1:7" ht="15" x14ac:dyDescent="0.25">
      <c r="A251" s="1">
        <f t="shared" si="3"/>
        <v>250</v>
      </c>
      <c r="B251" s="65" t="s">
        <v>139</v>
      </c>
      <c r="C251" s="68">
        <f>[3]geral!C190</f>
        <v>262.69920697489471</v>
      </c>
      <c r="D251" s="68">
        <f>[3]geral!D190</f>
        <v>276.5412962039477</v>
      </c>
      <c r="E251" s="68">
        <f>[3]geral!E190</f>
        <v>287.60985424160566</v>
      </c>
      <c r="F251" s="68">
        <f>[3]geral!F190</f>
        <v>310.46690280273924</v>
      </c>
      <c r="G251" s="69">
        <f>[3]geral!G190</f>
        <v>327.48185253457564</v>
      </c>
    </row>
    <row r="252" spans="1:7" ht="15" x14ac:dyDescent="0.25">
      <c r="A252" s="1">
        <f t="shared" si="3"/>
        <v>251</v>
      </c>
      <c r="B252" s="65" t="str">
        <f>[1]INCTL!B143</f>
        <v>ABRIL|15</v>
      </c>
      <c r="C252" s="68">
        <f>[3]geral!C191</f>
        <v>263.4536022764251</v>
      </c>
      <c r="D252" s="68">
        <f>[3]geral!D191</f>
        <v>277.35642845667496</v>
      </c>
      <c r="E252" s="68">
        <f>[3]geral!E191</f>
        <v>288.44021546260024</v>
      </c>
      <c r="F252" s="68">
        <f>[3]geral!F191</f>
        <v>311.23254532623235</v>
      </c>
      <c r="G252" s="69">
        <f>[3]geral!G191</f>
        <v>328.22860974523957</v>
      </c>
    </row>
    <row r="253" spans="1:7" ht="15" x14ac:dyDescent="0.25">
      <c r="A253" s="1">
        <f t="shared" si="3"/>
        <v>252</v>
      </c>
      <c r="B253" s="65" t="str">
        <f>[1]INCTL!B144</f>
        <v>MAIO|15</v>
      </c>
      <c r="C253" s="68">
        <f>[3]geral!C192</f>
        <v>274.2824863484156</v>
      </c>
      <c r="D253" s="68">
        <f>[3]geral!D192</f>
        <v>287.21610292098006</v>
      </c>
      <c r="E253" s="68">
        <f>[3]geral!E192</f>
        <v>298.02303077198832</v>
      </c>
      <c r="F253" s="68">
        <f>[3]geral!F192</f>
        <v>320.42891264235874</v>
      </c>
      <c r="G253" s="69">
        <f>[3]geral!G192</f>
        <v>336.07450069342582</v>
      </c>
    </row>
    <row r="254" spans="1:7" ht="15" x14ac:dyDescent="0.25">
      <c r="A254" s="1">
        <f t="shared" si="3"/>
        <v>253</v>
      </c>
      <c r="B254" s="65" t="s">
        <v>252</v>
      </c>
      <c r="C254" s="68">
        <f>[3]geral!C193</f>
        <v>276.16960705401112</v>
      </c>
      <c r="D254" s="68">
        <f>[3]geral!D193</f>
        <v>289.32142415629784</v>
      </c>
      <c r="E254" s="68">
        <f>[3]geral!E193</f>
        <v>300.23604122783888</v>
      </c>
      <c r="F254" s="68">
        <f>[3]geral!F193</f>
        <v>322.96598835514681</v>
      </c>
      <c r="G254" s="69">
        <f>[3]geral!G193</f>
        <v>338.98332351982833</v>
      </c>
    </row>
    <row r="255" spans="1:7" ht="15" x14ac:dyDescent="0.25">
      <c r="A255" s="1">
        <f t="shared" si="3"/>
        <v>254</v>
      </c>
      <c r="B255" s="65" t="s">
        <v>253</v>
      </c>
      <c r="C255" s="68">
        <f>[3]geral!C194</f>
        <v>280.04031859529397</v>
      </c>
      <c r="D255" s="68">
        <f>[3]geral!D194</f>
        <v>292.63710022120699</v>
      </c>
      <c r="E255" s="68">
        <f>[3]geral!E194</f>
        <v>303.40345385076978</v>
      </c>
      <c r="F255" s="68">
        <f>[3]geral!F194</f>
        <v>325.82473321136223</v>
      </c>
      <c r="G255" s="69">
        <f>[3]geral!G194</f>
        <v>341.01960686971768</v>
      </c>
    </row>
    <row r="256" spans="1:7" ht="15" x14ac:dyDescent="0.25">
      <c r="A256" s="1">
        <f t="shared" si="3"/>
        <v>255</v>
      </c>
      <c r="B256" s="65" t="s">
        <v>254</v>
      </c>
      <c r="C256" s="68">
        <f>[3]geral!C195</f>
        <v>280.18333775463907</v>
      </c>
      <c r="D256" s="68">
        <f>[3]geral!D195</f>
        <v>292.74319598545503</v>
      </c>
      <c r="E256" s="68">
        <f>[3]geral!E195</f>
        <v>303.50114052823534</v>
      </c>
      <c r="F256" s="68">
        <f>[3]geral!F195</f>
        <v>325.82277557315678</v>
      </c>
      <c r="G256" s="69">
        <f>[3]geral!G195</f>
        <v>340.8921651238054</v>
      </c>
    </row>
    <row r="257" spans="1:7" ht="15" x14ac:dyDescent="0.25">
      <c r="A257" s="1">
        <f t="shared" si="3"/>
        <v>256</v>
      </c>
      <c r="B257" s="65" t="s">
        <v>255</v>
      </c>
      <c r="C257" s="68">
        <f>[3]geral!C196</f>
        <v>280.3005329863189</v>
      </c>
      <c r="D257" s="68">
        <f>[3]geral!D196</f>
        <v>292.8903201166313</v>
      </c>
      <c r="E257" s="68">
        <f>[3]geral!E196</f>
        <v>303.67562376608856</v>
      </c>
      <c r="F257" s="68">
        <f>[3]geral!F196</f>
        <v>325.99681495248444</v>
      </c>
      <c r="G257" s="69">
        <f>[3]geral!G196</f>
        <v>341.06194661989082</v>
      </c>
    </row>
    <row r="258" spans="1:7" ht="15" x14ac:dyDescent="0.25">
      <c r="A258" s="1">
        <f t="shared" si="3"/>
        <v>257</v>
      </c>
      <c r="B258" s="65" t="s">
        <v>256</v>
      </c>
      <c r="C258" s="68">
        <f>[3]geral!C197</f>
        <v>281.43453651573259</v>
      </c>
      <c r="D258" s="68">
        <f>[3]geral!D197</f>
        <v>294.76968320225751</v>
      </c>
      <c r="E258" s="68">
        <f>[3]geral!E197</f>
        <v>305.99406510989581</v>
      </c>
      <c r="F258" s="68">
        <f>[3]geral!F197</f>
        <v>329.04802089964494</v>
      </c>
      <c r="G258" s="69">
        <f>[3]geral!G197</f>
        <v>345.04716771801105</v>
      </c>
    </row>
    <row r="259" spans="1:7" ht="15" x14ac:dyDescent="0.25">
      <c r="A259" s="1">
        <f t="shared" si="3"/>
        <v>258</v>
      </c>
      <c r="B259" s="65" t="s">
        <v>257</v>
      </c>
      <c r="C259" s="68">
        <f>[3]geral!C198</f>
        <v>281.98486535271644</v>
      </c>
      <c r="D259" s="68">
        <f>[3]geral!D198</f>
        <v>295.307490759149</v>
      </c>
      <c r="E259" s="68">
        <f>[3]geral!E198</f>
        <v>306.57811902883697</v>
      </c>
      <c r="F259" s="68">
        <f>[3]geral!F198</f>
        <v>329.40028938456896</v>
      </c>
      <c r="G259" s="69">
        <f>[3]geral!G198</f>
        <v>345.10115541468298</v>
      </c>
    </row>
    <row r="260" spans="1:7" ht="15" x14ac:dyDescent="0.25">
      <c r="A260" s="1">
        <f t="shared" si="3"/>
        <v>259</v>
      </c>
      <c r="B260" s="65" t="s">
        <v>258</v>
      </c>
      <c r="C260" s="68">
        <f>[3]geral!C199</f>
        <v>284.24112782324914</v>
      </c>
      <c r="D260" s="68">
        <f>[3]geral!D199</f>
        <v>297.74020682249835</v>
      </c>
      <c r="E260" s="68">
        <f>[3]geral!E199</f>
        <v>309.11272621902702</v>
      </c>
      <c r="F260" s="68">
        <f>[3]geral!F199</f>
        <v>332.01574089594061</v>
      </c>
      <c r="G260" s="69">
        <f>[3]geral!G199</f>
        <v>347.82042320827304</v>
      </c>
    </row>
    <row r="261" spans="1:7" ht="15" x14ac:dyDescent="0.25">
      <c r="A261" s="1">
        <f t="shared" si="3"/>
        <v>260</v>
      </c>
      <c r="B261" s="65" t="s">
        <v>259</v>
      </c>
      <c r="C261" s="68">
        <f>[3]geral!C200</f>
        <v>284.83331850506016</v>
      </c>
      <c r="D261" s="68">
        <f>[3]geral!D200</f>
        <v>298.61527602397047</v>
      </c>
      <c r="E261" s="68">
        <f>[3]geral!E200</f>
        <v>310.12059748104389</v>
      </c>
      <c r="F261" s="68">
        <f>[3]geral!F200</f>
        <v>333.3204145753474</v>
      </c>
      <c r="G261" s="69">
        <f>[3]geral!G200</f>
        <v>349.54082763299147</v>
      </c>
    </row>
    <row r="262" spans="1:7" ht="15" x14ac:dyDescent="0.25">
      <c r="A262" s="1">
        <f t="shared" si="3"/>
        <v>261</v>
      </c>
      <c r="B262" s="65" t="s">
        <v>265</v>
      </c>
      <c r="C262" s="68">
        <f>[3]geral!C201</f>
        <v>285.73674788795512</v>
      </c>
      <c r="D262" s="68">
        <f>[3]geral!D201</f>
        <v>299.42234173589691</v>
      </c>
      <c r="E262" s="68">
        <f>[3]geral!E201</f>
        <v>310.87046018703819</v>
      </c>
      <c r="F262" s="68">
        <f>[3]geral!F201</f>
        <v>333.77150291390939</v>
      </c>
      <c r="G262" s="69">
        <f>[3]geral!G201</f>
        <v>349.66933512584217</v>
      </c>
    </row>
    <row r="263" spans="1:7" ht="15" x14ac:dyDescent="0.25">
      <c r="A263" s="1">
        <f t="shared" si="3"/>
        <v>262</v>
      </c>
      <c r="B263" s="65" t="s">
        <v>266</v>
      </c>
      <c r="C263" s="68">
        <f>[3]geral!C202</f>
        <v>286.4125064802181</v>
      </c>
      <c r="D263" s="68">
        <f>[3]geral!D202</f>
        <v>300.19640484742331</v>
      </c>
      <c r="E263" s="68">
        <f>[3]geral!E202</f>
        <v>311.67705655489362</v>
      </c>
      <c r="F263" s="68">
        <f>[3]geral!F202</f>
        <v>334.58627706428899</v>
      </c>
      <c r="G263" s="69">
        <f>[3]geral!G202</f>
        <v>350.55383830948119</v>
      </c>
    </row>
    <row r="264" spans="1:7" ht="15" x14ac:dyDescent="0.25">
      <c r="A264" s="1">
        <f t="shared" si="3"/>
        <v>263</v>
      </c>
      <c r="B264" s="65" t="s">
        <v>267</v>
      </c>
      <c r="C264" s="68">
        <f>[3]geral!C203</f>
        <v>286.77696043116447</v>
      </c>
      <c r="D264" s="68">
        <f>[3]geral!D203</f>
        <v>300.65324200025873</v>
      </c>
      <c r="E264" s="68">
        <f>[3]geral!E203</f>
        <v>312.17195362638364</v>
      </c>
      <c r="F264" s="68">
        <f>[3]geral!F203</f>
        <v>335.14270979153088</v>
      </c>
      <c r="G264" s="69">
        <f>[3]geral!G203</f>
        <v>351.21859124461747</v>
      </c>
    </row>
    <row r="265" spans="1:7" ht="15" x14ac:dyDescent="0.25">
      <c r="A265" s="1">
        <f t="shared" si="3"/>
        <v>264</v>
      </c>
      <c r="B265" s="65" t="s">
        <v>270</v>
      </c>
      <c r="C265" s="68">
        <f>[3]geral!C204</f>
        <v>296.92595166534056</v>
      </c>
      <c r="D265" s="68">
        <f>[3]geral!D204</f>
        <v>310.1586254964709</v>
      </c>
      <c r="E265" s="68">
        <f>[3]geral!E204</f>
        <v>321.52572400511519</v>
      </c>
      <c r="F265" s="68">
        <f>[3]geral!F204</f>
        <v>344.49359041438458</v>
      </c>
      <c r="G265" s="69">
        <f>[3]geral!G204</f>
        <v>359.79934480810783</v>
      </c>
    </row>
    <row r="266" spans="1:7" ht="15" x14ac:dyDescent="0.25">
      <c r="A266" s="1">
        <f t="shared" si="3"/>
        <v>265</v>
      </c>
      <c r="B266" s="65" t="s">
        <v>275</v>
      </c>
      <c r="C266" s="68">
        <f>[3]geral!C205</f>
        <v>300.8014295030469</v>
      </c>
      <c r="D266" s="68">
        <f>[3]geral!D205</f>
        <v>313.96069301463831</v>
      </c>
      <c r="E266" s="68">
        <f>[3]geral!E205</f>
        <v>325.29943428591218</v>
      </c>
      <c r="F266" s="68">
        <f>[3]geral!F205</f>
        <v>348.19087274407246</v>
      </c>
      <c r="G266" s="69">
        <f>[3]geral!G205</f>
        <v>363.30528487126492</v>
      </c>
    </row>
    <row r="267" spans="1:7" ht="15" x14ac:dyDescent="0.25">
      <c r="A267" s="1">
        <f t="shared" si="3"/>
        <v>266</v>
      </c>
      <c r="B267" s="65" t="s">
        <v>284</v>
      </c>
      <c r="C267" s="68">
        <f>[3]geral!C206</f>
        <v>306.28825967494953</v>
      </c>
      <c r="D267" s="68">
        <f>[3]geral!D206</f>
        <v>318.8885131252664</v>
      </c>
      <c r="E267" s="68">
        <f>[3]geral!E206</f>
        <v>330.03768882871407</v>
      </c>
      <c r="F267" s="68">
        <f>[3]geral!F206</f>
        <v>352.40198831923294</v>
      </c>
      <c r="G267" s="69">
        <f>[3]geral!G206</f>
        <v>366.52110478550503</v>
      </c>
    </row>
    <row r="268" spans="1:7" ht="15" x14ac:dyDescent="0.25">
      <c r="A268" s="1">
        <f t="shared" si="3"/>
        <v>267</v>
      </c>
      <c r="B268" s="65" t="s">
        <v>285</v>
      </c>
      <c r="C268" s="68">
        <f>[3]geral!C207</f>
        <v>306.37437022277322</v>
      </c>
      <c r="D268" s="68">
        <f>[3]geral!D207</f>
        <v>318.96608620034078</v>
      </c>
      <c r="E268" s="68">
        <f>[3]geral!E207</f>
        <v>330.13032068204473</v>
      </c>
      <c r="F268" s="68">
        <f>[3]geral!F207</f>
        <v>352.63494378686755</v>
      </c>
      <c r="G268" s="69">
        <f>[3]geral!G207</f>
        <v>366.84651896826063</v>
      </c>
    </row>
    <row r="269" spans="1:7" ht="15" x14ac:dyDescent="0.25">
      <c r="A269" s="1">
        <f t="shared" si="3"/>
        <v>268</v>
      </c>
      <c r="B269" s="65" t="s">
        <v>286</v>
      </c>
      <c r="C269" s="68">
        <f>[3]geral!C208</f>
        <v>306.71507641605268</v>
      </c>
      <c r="D269" s="68">
        <f>[3]geral!D208</f>
        <v>319.30434217210461</v>
      </c>
      <c r="E269" s="68">
        <f>[3]geral!E208</f>
        <v>330.46579808614081</v>
      </c>
      <c r="F269" s="68">
        <f>[3]geral!F208</f>
        <v>352.91043256034288</v>
      </c>
      <c r="G269" s="69">
        <f>[3]geral!G208</f>
        <v>367.06278352340991</v>
      </c>
    </row>
    <row r="270" spans="1:7" ht="15" x14ac:dyDescent="0.25">
      <c r="A270" s="1">
        <f t="shared" si="3"/>
        <v>269</v>
      </c>
      <c r="B270" s="65" t="s">
        <v>287</v>
      </c>
      <c r="C270" s="68">
        <f>[3]geral!C209</f>
        <v>306.78605064603522</v>
      </c>
      <c r="D270" s="68">
        <f>[3]geral!D209</f>
        <v>319.39837704839795</v>
      </c>
      <c r="E270" s="68">
        <f>[3]geral!E209</f>
        <v>330.56243680414434</v>
      </c>
      <c r="F270" s="68">
        <f>[3]geral!F209</f>
        <v>353.02995264147586</v>
      </c>
      <c r="G270" s="69">
        <f>[3]geral!G209</f>
        <v>367.2261412419852</v>
      </c>
    </row>
    <row r="271" spans="1:7" ht="15" x14ac:dyDescent="0.25">
      <c r="A271" s="1">
        <f t="shared" si="3"/>
        <v>270</v>
      </c>
      <c r="B271" s="65" t="s">
        <v>288</v>
      </c>
      <c r="C271" s="68">
        <f>[3]geral!C210</f>
        <v>306.927525300566</v>
      </c>
      <c r="D271" s="68">
        <f>[3]geral!D210</f>
        <v>319.45951746315495</v>
      </c>
      <c r="E271" s="68">
        <f>[3]geral!E210</f>
        <v>330.57274133866468</v>
      </c>
      <c r="F271" s="68">
        <f>[3]geral!F210</f>
        <v>352.93674990004877</v>
      </c>
      <c r="G271" s="69">
        <f>[3]geral!G210</f>
        <v>367.01029353169508</v>
      </c>
    </row>
    <row r="272" spans="1:7" ht="15" x14ac:dyDescent="0.25">
      <c r="A272" s="1">
        <f t="shared" si="3"/>
        <v>271</v>
      </c>
      <c r="B272" s="65" t="s">
        <v>289</v>
      </c>
      <c r="C272" s="68">
        <f>[3]geral!C211</f>
        <v>307.17484163840811</v>
      </c>
      <c r="D272" s="68">
        <f>[3]geral!D211</f>
        <v>320.09899941122166</v>
      </c>
      <c r="E272" s="68">
        <f>[3]geral!E211</f>
        <v>331.43765678940599</v>
      </c>
      <c r="F272" s="68">
        <f>[3]geral!F211</f>
        <v>354.30069087273188</v>
      </c>
      <c r="G272" s="69">
        <f>[3]geral!G211</f>
        <v>368.98170840060175</v>
      </c>
    </row>
    <row r="273" spans="1:16" ht="15" x14ac:dyDescent="0.25">
      <c r="A273" s="1">
        <f t="shared" si="3"/>
        <v>272</v>
      </c>
      <c r="B273" s="65" t="s">
        <v>290</v>
      </c>
      <c r="C273" s="68">
        <f>[3]geral!C212</f>
        <v>308.08990087355136</v>
      </c>
      <c r="D273" s="68">
        <f>[3]geral!D212</f>
        <v>321.37331582338061</v>
      </c>
      <c r="E273" s="68">
        <f>[3]geral!E212</f>
        <v>332.93951550783328</v>
      </c>
      <c r="F273" s="68">
        <f>[3]geral!F212</f>
        <v>356.16020592545982</v>
      </c>
      <c r="G273" s="69">
        <f>[3]geral!G212</f>
        <v>371.26617148490232</v>
      </c>
    </row>
    <row r="274" spans="1:16" ht="15" x14ac:dyDescent="0.25">
      <c r="A274" s="1">
        <f t="shared" si="3"/>
        <v>273</v>
      </c>
      <c r="B274" s="65" t="s">
        <v>305</v>
      </c>
      <c r="C274" s="68">
        <f>[3]geral!C213</f>
        <v>308.49090515601176</v>
      </c>
      <c r="D274" s="68">
        <f>[3]geral!D213</f>
        <v>321.63989870516247</v>
      </c>
      <c r="E274" s="68">
        <f>[3]geral!E213</f>
        <v>333.11786211927711</v>
      </c>
      <c r="F274" s="68">
        <f>[3]geral!F213</f>
        <v>356.12915291804291</v>
      </c>
      <c r="G274" s="69">
        <f>[3]geral!G213</f>
        <v>370.9988500856075</v>
      </c>
    </row>
    <row r="275" spans="1:16" ht="15" x14ac:dyDescent="0.25">
      <c r="A275" s="1">
        <f t="shared" si="3"/>
        <v>274</v>
      </c>
      <c r="B275" s="65" t="s">
        <v>306</v>
      </c>
      <c r="C275" s="68">
        <f>[3]geral!C214</f>
        <v>308.31421774756177</v>
      </c>
      <c r="D275" s="68">
        <f>[3]geral!D214</f>
        <v>321.11400185498718</v>
      </c>
      <c r="E275" s="68">
        <f>[3]geral!E214</f>
        <v>332.38636298982181</v>
      </c>
      <c r="F275" s="68">
        <f>[3]geral!F214</f>
        <v>354.96864317702693</v>
      </c>
      <c r="G275" s="69">
        <f>[3]geral!G214</f>
        <v>392.45791624071359</v>
      </c>
    </row>
    <row r="276" spans="1:16" ht="15" x14ac:dyDescent="0.25">
      <c r="A276" s="1">
        <f t="shared" si="3"/>
        <v>275</v>
      </c>
      <c r="B276" s="65" t="s">
        <v>307</v>
      </c>
      <c r="C276" s="68">
        <f>[3]geral!C215</f>
        <v>307.83154861634659</v>
      </c>
      <c r="D276" s="68">
        <f>[3]geral!D215</f>
        <v>320.50150845011711</v>
      </c>
      <c r="E276" s="68">
        <f>[3]geral!E215</f>
        <v>331.71353395894954</v>
      </c>
      <c r="F276" s="68">
        <f>[3]geral!F215</f>
        <v>354.24495923498966</v>
      </c>
      <c r="G276" s="69">
        <f>[3]geral!G215</f>
        <v>368.4822513864633</v>
      </c>
    </row>
    <row r="277" spans="1:16" ht="15" x14ac:dyDescent="0.25">
      <c r="A277" s="1">
        <f t="shared" si="3"/>
        <v>276</v>
      </c>
      <c r="B277" s="65" t="s">
        <v>308</v>
      </c>
      <c r="C277" s="68">
        <f>[3]geral!C216</f>
        <v>312.96122164694481</v>
      </c>
      <c r="D277" s="68">
        <f>[3]geral!D216</f>
        <v>325.20491485844201</v>
      </c>
      <c r="E277" s="68">
        <f>[3]geral!E216</f>
        <v>336.31336629458968</v>
      </c>
      <c r="F277" s="68">
        <f>[3]geral!F216</f>
        <v>359.07161246972061</v>
      </c>
      <c r="G277" s="69">
        <f>[3]geral!G216</f>
        <v>373.03799028919303</v>
      </c>
    </row>
    <row r="278" spans="1:16" ht="15" x14ac:dyDescent="0.25">
      <c r="A278" s="1">
        <f t="shared" si="3"/>
        <v>277</v>
      </c>
      <c r="B278" s="65" t="s">
        <v>309</v>
      </c>
      <c r="C278" s="68">
        <f>[3]geral!C217</f>
        <v>312.67975405565164</v>
      </c>
      <c r="D278" s="68">
        <f>[3]geral!D217</f>
        <v>324.5689616697224</v>
      </c>
      <c r="E278" s="68">
        <f>[3]geral!E217</f>
        <v>335.49295472734633</v>
      </c>
      <c r="F278" s="68">
        <f>[3]geral!F217</f>
        <v>357.98387318440888</v>
      </c>
      <c r="G278" s="69">
        <f>[3]geral!G217</f>
        <v>371.53971067016954</v>
      </c>
    </row>
    <row r="279" spans="1:16" ht="15" x14ac:dyDescent="0.25">
      <c r="A279" s="1">
        <f t="shared" si="3"/>
        <v>278</v>
      </c>
      <c r="B279" s="65" t="s">
        <v>310</v>
      </c>
      <c r="C279" s="68">
        <f>[3]geral!C218</f>
        <v>315.09769857749035</v>
      </c>
      <c r="D279" s="68">
        <f>[3]geral!D218</f>
        <v>328.42422311529668</v>
      </c>
      <c r="E279" s="68">
        <f>[3]geral!E218</f>
        <v>339.91547163882598</v>
      </c>
      <c r="F279" s="68">
        <f>[3]geral!F218</f>
        <v>364.1952184183375</v>
      </c>
      <c r="G279" s="69">
        <f>[3]geral!G218</f>
        <v>380.27699907072559</v>
      </c>
    </row>
    <row r="280" spans="1:16" ht="15" x14ac:dyDescent="0.25">
      <c r="A280" s="1">
        <f t="shared" si="3"/>
        <v>279</v>
      </c>
      <c r="B280" s="65" t="s">
        <v>312</v>
      </c>
      <c r="C280" s="68">
        <f>[3]geral!C219</f>
        <v>315.02218471288973</v>
      </c>
      <c r="D280" s="68">
        <f>[3]geral!D219</f>
        <v>328.88965723073204</v>
      </c>
      <c r="E280" s="68">
        <f>[3]geral!E219</f>
        <v>340.69382487301834</v>
      </c>
      <c r="F280" s="68">
        <f>[3]geral!F219</f>
        <v>365.7350425904574</v>
      </c>
      <c r="G280" s="69">
        <f>[3]geral!G219</f>
        <v>382.72531700957774</v>
      </c>
    </row>
    <row r="281" spans="1:16" ht="15" x14ac:dyDescent="0.25">
      <c r="A281" s="1">
        <f t="shared" si="3"/>
        <v>280</v>
      </c>
      <c r="B281" s="65" t="s">
        <v>313</v>
      </c>
      <c r="C281" s="68">
        <f>[3]geral!C220</f>
        <v>315.46081057625037</v>
      </c>
      <c r="D281" s="68">
        <f>[3]geral!D220</f>
        <v>329.84215977636211</v>
      </c>
      <c r="E281" s="68">
        <f>[3]geral!E220</f>
        <v>341.94595110530798</v>
      </c>
      <c r="F281" s="68">
        <f>[3]geral!F220</f>
        <v>367.61415177196619</v>
      </c>
      <c r="G281" s="69">
        <f>[3]geral!G220</f>
        <v>385.36823974740895</v>
      </c>
    </row>
    <row r="282" spans="1:16" ht="15" x14ac:dyDescent="0.25">
      <c r="A282" s="1">
        <f t="shared" si="3"/>
        <v>281</v>
      </c>
      <c r="B282" s="65" t="s">
        <v>314</v>
      </c>
      <c r="C282" s="68">
        <f>[3]geral!C221</f>
        <v>316.10764128588283</v>
      </c>
      <c r="D282" s="68">
        <f>[3]geral!D221</f>
        <v>330.65844100406565</v>
      </c>
      <c r="E282" s="68">
        <f>[3]geral!E221</f>
        <v>342.86496327136314</v>
      </c>
      <c r="F282" s="68">
        <f>[3]geral!F221</f>
        <v>368.64709850091964</v>
      </c>
      <c r="G282" s="69">
        <f>[3]geral!G221</f>
        <v>386.55498808694438</v>
      </c>
    </row>
    <row r="283" spans="1:16" ht="15" x14ac:dyDescent="0.25">
      <c r="A283" s="1">
        <f t="shared" si="3"/>
        <v>282</v>
      </c>
      <c r="B283" s="65" t="s">
        <v>315</v>
      </c>
      <c r="C283" s="68">
        <f>[3]geral!C222</f>
        <v>316.48426630407681</v>
      </c>
      <c r="D283" s="68">
        <f>[3]geral!D222</f>
        <v>331.47024110004247</v>
      </c>
      <c r="E283" s="68">
        <f>[3]geral!E222</f>
        <v>343.93447112313964</v>
      </c>
      <c r="F283" s="68">
        <f>[3]geral!F222</f>
        <v>370.28835802355104</v>
      </c>
      <c r="G283" s="69">
        <f>[3]geral!G222</f>
        <v>388.87394890516231</v>
      </c>
    </row>
    <row r="284" spans="1:16" ht="15" x14ac:dyDescent="0.25">
      <c r="A284" s="1">
        <f t="shared" si="3"/>
        <v>283</v>
      </c>
      <c r="B284" s="65" t="s">
        <v>325</v>
      </c>
      <c r="C284" s="68">
        <f>[3]geral!C223</f>
        <v>317.34033840469306</v>
      </c>
      <c r="D284" s="68">
        <f>[3]geral!D223</f>
        <v>332.52310925839726</v>
      </c>
      <c r="E284" s="68">
        <f>[3]geral!E223</f>
        <v>345.09075358467868</v>
      </c>
      <c r="F284" s="68">
        <f>[3]geral!F223</f>
        <v>371.56922898499641</v>
      </c>
      <c r="G284" s="69">
        <f>[3]geral!G223</f>
        <v>390.34687791879611</v>
      </c>
    </row>
    <row r="285" spans="1:16" ht="15" x14ac:dyDescent="0.25">
      <c r="A285" s="1">
        <f t="shared" si="3"/>
        <v>284</v>
      </c>
      <c r="B285" s="65" t="s">
        <v>326</v>
      </c>
      <c r="C285" s="68">
        <f>[3]geral!C224</f>
        <v>318.6355371693644</v>
      </c>
      <c r="D285" s="68">
        <f>[3]geral!D224</f>
        <v>334.05749220332808</v>
      </c>
      <c r="E285" s="68">
        <f>[3]geral!E224</f>
        <v>346.75134457058977</v>
      </c>
      <c r="F285" s="68">
        <f>[3]geral!F224</f>
        <v>373.42653533340905</v>
      </c>
      <c r="G285" s="69">
        <f>[3]geral!G224</f>
        <v>392.47268711820902</v>
      </c>
      <c r="J285" s="77">
        <v>300</v>
      </c>
      <c r="K285" s="78" t="s">
        <v>370</v>
      </c>
      <c r="L285" t="s">
        <v>371</v>
      </c>
      <c r="M285" t="s">
        <v>372</v>
      </c>
      <c r="N285" t="s">
        <v>373</v>
      </c>
      <c r="O285" t="s">
        <v>374</v>
      </c>
      <c r="P285" t="s">
        <v>375</v>
      </c>
    </row>
    <row r="286" spans="1:16" ht="15" x14ac:dyDescent="0.25">
      <c r="A286" s="1">
        <f t="shared" si="3"/>
        <v>285</v>
      </c>
      <c r="B286" s="65" t="s">
        <v>327</v>
      </c>
      <c r="C286" s="68">
        <f>[3]geral!C225</f>
        <v>319.16560822211454</v>
      </c>
      <c r="D286" s="68">
        <f>[3]geral!D225</f>
        <v>334.58546242342533</v>
      </c>
      <c r="E286" s="68">
        <f>[3]geral!E225</f>
        <v>347.29348925813503</v>
      </c>
      <c r="F286" s="68">
        <f>[3]geral!F225</f>
        <v>373.93020517547035</v>
      </c>
      <c r="G286" s="69">
        <f>[3]geral!G225</f>
        <v>392.90947869474383</v>
      </c>
      <c r="I286" s="76">
        <v>2</v>
      </c>
      <c r="J286" s="77">
        <v>312</v>
      </c>
      <c r="K286">
        <v>312</v>
      </c>
      <c r="L286">
        <f>$K$286-36</f>
        <v>276</v>
      </c>
      <c r="M286">
        <f>$K$286-24</f>
        <v>288</v>
      </c>
      <c r="N286">
        <f>$K$286-12</f>
        <v>300</v>
      </c>
      <c r="O286">
        <f>$K$286-VLOOKUP($K$286,'Série histórica'!$A$6:$F$346,6)</f>
        <v>310</v>
      </c>
      <c r="P286">
        <f>$K$286-1</f>
        <v>311</v>
      </c>
    </row>
    <row r="287" spans="1:16" ht="15" x14ac:dyDescent="0.25">
      <c r="A287" s="1">
        <f t="shared" si="3"/>
        <v>286</v>
      </c>
      <c r="B287" s="65" t="s">
        <v>328</v>
      </c>
      <c r="C287" s="68">
        <f>[3]geral!C226</f>
        <v>319.09534321936121</v>
      </c>
      <c r="D287" s="68">
        <f>[3]geral!D226</f>
        <v>334.43133356154203</v>
      </c>
      <c r="E287" s="68">
        <f>[3]geral!E226</f>
        <v>347.10567291829119</v>
      </c>
      <c r="F287" s="68">
        <f>[3]geral!F226</f>
        <v>373.63195318224422</v>
      </c>
      <c r="G287" s="69">
        <f>[3]geral!G226</f>
        <v>392.45791624071359</v>
      </c>
    </row>
    <row r="288" spans="1:16" ht="15" x14ac:dyDescent="0.25">
      <c r="A288" s="1">
        <f t="shared" si="3"/>
        <v>287</v>
      </c>
      <c r="B288" s="65" t="s">
        <v>329</v>
      </c>
      <c r="C288" s="68">
        <f>[3]geral!C227</f>
        <v>319.46221501233498</v>
      </c>
      <c r="D288" s="68">
        <f>[3]geral!D227</f>
        <v>335.05388292371066</v>
      </c>
      <c r="E288" s="68">
        <f>[3]geral!E227</f>
        <v>347.89157377374909</v>
      </c>
      <c r="F288" s="68">
        <f>[3]geral!F227</f>
        <v>374.66157789203669</v>
      </c>
      <c r="G288" s="69">
        <f>[3]geral!G227</f>
        <v>393.78361878165975</v>
      </c>
    </row>
    <row r="289" spans="1:7" ht="15" x14ac:dyDescent="0.25">
      <c r="A289" s="1">
        <f t="shared" si="3"/>
        <v>288</v>
      </c>
      <c r="B289" s="65" t="s">
        <v>330</v>
      </c>
      <c r="C289" s="68">
        <f>[3]geral!C228</f>
        <v>320.6381448800152</v>
      </c>
      <c r="D289" s="68">
        <f>[3]geral!D228</f>
        <v>337.93774549583009</v>
      </c>
      <c r="E289" s="68">
        <f>[3]geral!E228</f>
        <v>351.81508382100003</v>
      </c>
      <c r="F289" s="68">
        <f>[3]geral!F228</f>
        <v>380.64538836645744</v>
      </c>
      <c r="G289" s="69">
        <f>[3]geral!G228</f>
        <v>402.22869626362893</v>
      </c>
    </row>
    <row r="290" spans="1:7" ht="15" x14ac:dyDescent="0.25">
      <c r="A290" s="1">
        <f t="shared" si="3"/>
        <v>289</v>
      </c>
      <c r="B290" s="65" t="s">
        <v>332</v>
      </c>
      <c r="C290" s="68">
        <f>[3]geral!C229</f>
        <v>326.85432895640076</v>
      </c>
      <c r="D290" s="68">
        <f>[3]geral!D229</f>
        <v>341.67795791664292</v>
      </c>
      <c r="E290" s="68">
        <f>[3]geral!E229</f>
        <v>354.13593766426158</v>
      </c>
      <c r="F290" s="68">
        <f>[3]geral!F229</f>
        <v>379.89772795294334</v>
      </c>
      <c r="G290" s="69">
        <f>[3]geral!G229</f>
        <v>397.56817134959039</v>
      </c>
    </row>
    <row r="291" spans="1:7" ht="15" x14ac:dyDescent="0.25">
      <c r="A291" s="1">
        <f t="shared" si="3"/>
        <v>290</v>
      </c>
      <c r="B291" s="65" t="s">
        <v>333</v>
      </c>
      <c r="C291" s="68">
        <f>[3]geral!C230</f>
        <v>328.13033523691428</v>
      </c>
      <c r="D291" s="68">
        <f>[3]geral!D230</f>
        <v>343.05714008005395</v>
      </c>
      <c r="E291" s="68">
        <f>[3]geral!E230</f>
        <v>355.53630548659697</v>
      </c>
      <c r="F291" s="68">
        <f>[3]geral!F230</f>
        <v>381.18835450210941</v>
      </c>
      <c r="G291" s="69">
        <f>[3]geral!G230</f>
        <v>398.83357726498798</v>
      </c>
    </row>
    <row r="292" spans="1:7" ht="15" x14ac:dyDescent="0.25">
      <c r="A292" s="1">
        <f t="shared" si="3"/>
        <v>291</v>
      </c>
      <c r="B292" s="65" t="s">
        <v>334</v>
      </c>
      <c r="C292" s="68">
        <f>[3]geral!C231</f>
        <v>328.58866006970379</v>
      </c>
      <c r="D292" s="68">
        <f>[3]geral!D231</f>
        <v>343.43734429128358</v>
      </c>
      <c r="E292" s="68">
        <f>[3]geral!E231</f>
        <v>355.89148305105488</v>
      </c>
      <c r="F292" s="68">
        <f>[3]geral!F231</f>
        <v>381.41664160186872</v>
      </c>
      <c r="G292" s="69">
        <f>[3]geral!G231</f>
        <v>398.87880906951233</v>
      </c>
    </row>
    <row r="293" spans="1:7" ht="15" x14ac:dyDescent="0.25">
      <c r="A293" s="1">
        <f t="shared" si="3"/>
        <v>292</v>
      </c>
      <c r="B293" s="65" t="s">
        <v>335</v>
      </c>
      <c r="C293" s="68">
        <f>[3]geral!C232</f>
        <v>329.89808499917422</v>
      </c>
      <c r="D293" s="68">
        <f>[3]geral!D232</f>
        <v>346.3342729538075</v>
      </c>
      <c r="E293" s="68">
        <f>[3]geral!E232</f>
        <v>359.73871597488557</v>
      </c>
      <c r="F293" s="68">
        <f>[3]geral!F232</f>
        <v>387.18846188396742</v>
      </c>
      <c r="G293" s="69">
        <f>[3]geral!G232</f>
        <v>406.96538812388366</v>
      </c>
    </row>
    <row r="294" spans="1:7" ht="15" x14ac:dyDescent="0.25">
      <c r="A294" s="1">
        <f t="shared" si="3"/>
        <v>293</v>
      </c>
      <c r="B294" s="65" t="s">
        <v>336</v>
      </c>
      <c r="C294" s="68">
        <f>[3]geral!C233</f>
        <v>331.95406736079906</v>
      </c>
      <c r="D294" s="68">
        <f>[3]geral!D233</f>
        <v>348.84941279636126</v>
      </c>
      <c r="E294" s="68">
        <f>[3]geral!E233</f>
        <v>362.48661564518267</v>
      </c>
      <c r="F294" s="68">
        <f>[3]geral!F233</f>
        <v>390.1710689644969</v>
      </c>
      <c r="G294" s="69">
        <f>[3]geral!G233</f>
        <v>410.35682410886204</v>
      </c>
    </row>
    <row r="295" spans="1:7" ht="15" x14ac:dyDescent="0.25">
      <c r="A295" s="1">
        <f t="shared" si="3"/>
        <v>294</v>
      </c>
      <c r="B295" s="65" t="s">
        <v>337</v>
      </c>
      <c r="C295" s="68">
        <f>[3]geral!C234</f>
        <v>332.26716744360431</v>
      </c>
      <c r="D295" s="68">
        <f>[3]geral!D234</f>
        <v>348.80874861601836</v>
      </c>
      <c r="E295" s="68">
        <f>[3]geral!E234</f>
        <v>362.23771961951405</v>
      </c>
      <c r="F295" s="68">
        <f>[3]geral!F234</f>
        <v>389.46802492044463</v>
      </c>
      <c r="G295" s="69">
        <f>[3]geral!G234</f>
        <v>409.09902726311623</v>
      </c>
    </row>
    <row r="296" spans="1:7" ht="15" x14ac:dyDescent="0.25">
      <c r="A296" s="1">
        <f t="shared" si="3"/>
        <v>295</v>
      </c>
      <c r="B296" s="65" t="s">
        <v>338</v>
      </c>
      <c r="C296" s="68">
        <f>[3]geral!C235</f>
        <v>331.23676031167378</v>
      </c>
      <c r="D296" s="68">
        <f>[3]geral!D235</f>
        <v>346.7957445809808</v>
      </c>
      <c r="E296" s="68">
        <f>[3]geral!E235</f>
        <v>359.63631471864983</v>
      </c>
      <c r="F296" s="68">
        <f>[3]geral!F235</f>
        <v>385.84389765163286</v>
      </c>
      <c r="G296" s="69">
        <f>[3]geral!G235</f>
        <v>404.19752826200232</v>
      </c>
    </row>
    <row r="297" spans="1:7" ht="15" x14ac:dyDescent="0.25">
      <c r="A297" s="1">
        <f t="shared" si="3"/>
        <v>296</v>
      </c>
      <c r="B297" s="65" t="s">
        <v>339</v>
      </c>
      <c r="C297" s="68">
        <f>[3]geral!C236</f>
        <v>331.19992617686421</v>
      </c>
      <c r="D297" s="68">
        <f>[3]geral!D236</f>
        <v>346.80828265931763</v>
      </c>
      <c r="E297" s="68">
        <f>[3]geral!E236</f>
        <v>359.64725384649779</v>
      </c>
      <c r="F297" s="68">
        <f>[3]geral!F236</f>
        <v>386.00577359359932</v>
      </c>
      <c r="G297" s="69">
        <f>[3]geral!G236</f>
        <v>404.55819893284462</v>
      </c>
    </row>
    <row r="298" spans="1:7" ht="15" x14ac:dyDescent="0.25">
      <c r="A298" s="1">
        <f t="shared" si="3"/>
        <v>297</v>
      </c>
      <c r="B298" s="65" t="s">
        <v>340</v>
      </c>
      <c r="C298" s="68">
        <f>[3]geral!C237</f>
        <v>331.95411375108955</v>
      </c>
      <c r="D298" s="68">
        <f>[3]geral!D237</f>
        <v>347.76263629918128</v>
      </c>
      <c r="E298" s="68">
        <f>[3]geral!E237</f>
        <v>360.69255736303336</v>
      </c>
      <c r="F298" s="68">
        <f>[3]geral!F237</f>
        <v>387.27905946016944</v>
      </c>
      <c r="G298" s="69">
        <f>[3]geral!G237</f>
        <v>406.13972134174065</v>
      </c>
    </row>
    <row r="299" spans="1:7" ht="15" x14ac:dyDescent="0.25">
      <c r="A299" s="1">
        <f t="shared" si="3"/>
        <v>298</v>
      </c>
      <c r="B299" s="65" t="s">
        <v>341</v>
      </c>
      <c r="C299" s="68">
        <f>[3]geral!C238</f>
        <v>334.04642833562878</v>
      </c>
      <c r="D299" s="68">
        <f>[3]geral!D238</f>
        <v>350.53788642334712</v>
      </c>
      <c r="E299" s="68">
        <f>[3]geral!E238</f>
        <v>363.80996075098835</v>
      </c>
      <c r="F299" s="68">
        <f>[3]geral!F238</f>
        <v>391.00321946446536</v>
      </c>
      <c r="G299" s="69">
        <f>[3]geral!G238</f>
        <v>410.72654102622948</v>
      </c>
    </row>
    <row r="300" spans="1:7" ht="15" x14ac:dyDescent="0.25">
      <c r="A300" s="1">
        <f t="shared" si="3"/>
        <v>299</v>
      </c>
      <c r="B300" s="65" t="s">
        <v>342</v>
      </c>
      <c r="C300" s="68">
        <f>[3]geral!C239</f>
        <v>335.16403177106076</v>
      </c>
      <c r="D300" s="68">
        <f>[3]geral!D239</f>
        <v>351.93675026860399</v>
      </c>
      <c r="E300" s="68">
        <f>[3]geral!E239</f>
        <v>365.38809953918485</v>
      </c>
      <c r="F300" s="68">
        <f>[3]geral!F239</f>
        <v>392.79293154996316</v>
      </c>
      <c r="G300" s="69">
        <f>[3]geral!G239</f>
        <v>412.77853527373566</v>
      </c>
    </row>
    <row r="301" spans="1:7" ht="15" x14ac:dyDescent="0.25">
      <c r="A301" s="1">
        <f t="shared" si="3"/>
        <v>300</v>
      </c>
      <c r="B301" s="65" t="s">
        <v>343</v>
      </c>
      <c r="C301" s="68">
        <f>[3]geral!C240</f>
        <v>344.30561067621528</v>
      </c>
      <c r="D301" s="68">
        <f>[3]geral!D240</f>
        <v>360.61101754238439</v>
      </c>
      <c r="E301" s="68">
        <f>[3]geral!E240</f>
        <v>373.99510014671091</v>
      </c>
      <c r="F301" s="68">
        <f>[3]geral!F240</f>
        <v>401.40086995602934</v>
      </c>
      <c r="G301" s="69">
        <f>[3]geral!G240</f>
        <v>420.73670204351509</v>
      </c>
    </row>
    <row r="302" spans="1:7" ht="15" x14ac:dyDescent="0.25">
      <c r="A302" s="1">
        <f t="shared" si="3"/>
        <v>301</v>
      </c>
      <c r="B302" s="65" t="s">
        <v>344</v>
      </c>
      <c r="C302" s="68">
        <f>[3]geral!C241</f>
        <v>344.91060399198506</v>
      </c>
      <c r="D302" s="68">
        <f>[3]geral!D241</f>
        <v>360.87408460870523</v>
      </c>
      <c r="E302" s="68">
        <f>[3]geral!E241</f>
        <v>374.01863972285128</v>
      </c>
      <c r="F302" s="68">
        <f>[3]geral!F241</f>
        <v>400.89210006147982</v>
      </c>
      <c r="G302" s="69">
        <f>[3]geral!G241</f>
        <v>419.65619344898357</v>
      </c>
    </row>
    <row r="303" spans="1:7" ht="15" x14ac:dyDescent="0.25">
      <c r="A303" s="1">
        <f t="shared" si="3"/>
        <v>302</v>
      </c>
      <c r="B303" s="65" t="s">
        <v>345</v>
      </c>
      <c r="C303" s="68">
        <f>[3]geral!C242</f>
        <v>346.20377192170122</v>
      </c>
      <c r="D303" s="68">
        <f>[3]geral!D242</f>
        <v>361.97016592529582</v>
      </c>
      <c r="E303" s="68">
        <f>[3]geral!E242</f>
        <v>375.00122853911552</v>
      </c>
      <c r="F303" s="68">
        <f>[3]geral!F242</f>
        <v>401.5624929514745</v>
      </c>
      <c r="G303" s="69">
        <f>[3]geral!G242</f>
        <v>419.94003353360603</v>
      </c>
    </row>
    <row r="304" spans="1:7" ht="15" x14ac:dyDescent="0.25">
      <c r="A304" s="1">
        <f t="shared" si="3"/>
        <v>303</v>
      </c>
      <c r="B304" s="65" t="s">
        <v>346</v>
      </c>
      <c r="C304" s="68">
        <f>[3]geral!C243</f>
        <v>347.15913759577035</v>
      </c>
      <c r="D304" s="68">
        <f>[3]geral!D243</f>
        <v>363.00783374104049</v>
      </c>
      <c r="E304" s="68">
        <f>[3]geral!E243</f>
        <v>376.03750956332362</v>
      </c>
      <c r="F304" s="68">
        <f>[3]geral!F243</f>
        <v>402.68866309265138</v>
      </c>
      <c r="G304" s="69">
        <f>[3]geral!G243</f>
        <v>421.23188811416372</v>
      </c>
    </row>
    <row r="305" spans="1:7" ht="15" x14ac:dyDescent="0.25">
      <c r="A305" s="1">
        <f t="shared" si="3"/>
        <v>304</v>
      </c>
      <c r="B305" s="65" t="s">
        <v>347</v>
      </c>
      <c r="C305" s="68">
        <f>[3]geral!C244</f>
        <v>347.37641761907025</v>
      </c>
      <c r="D305" s="68">
        <f>[3]geral!D244</f>
        <v>364.00356535860277</v>
      </c>
      <c r="E305" s="68">
        <f>[3]geral!E244</f>
        <v>377.5285875961273</v>
      </c>
      <c r="F305" s="68">
        <f>[3]geral!F244</f>
        <v>405.36660138914885</v>
      </c>
      <c r="G305" s="69">
        <f>[3]geral!G244</f>
        <v>425.22941214504038</v>
      </c>
    </row>
    <row r="306" spans="1:7" ht="15" x14ac:dyDescent="0.25">
      <c r="A306" s="1">
        <f t="shared" si="3"/>
        <v>305</v>
      </c>
      <c r="B306" s="65" t="s">
        <v>348</v>
      </c>
      <c r="C306" s="68">
        <f>[3]geral!C245</f>
        <v>348.49824377746387</v>
      </c>
      <c r="D306" s="68">
        <f>[3]geral!D245</f>
        <v>365.51539930046158</v>
      </c>
      <c r="E306" s="68">
        <f>[3]geral!E245</f>
        <v>379.20362031878375</v>
      </c>
      <c r="F306" s="68">
        <f>[3]geral!F245</f>
        <v>407.3887576136417</v>
      </c>
      <c r="G306" s="69">
        <f>[3]geral!G245</f>
        <v>427.7913572393536</v>
      </c>
    </row>
    <row r="307" spans="1:7" ht="15" x14ac:dyDescent="0.25">
      <c r="A307" s="1">
        <f t="shared" si="3"/>
        <v>306</v>
      </c>
      <c r="B307" s="70" t="s">
        <v>349</v>
      </c>
      <c r="C307" s="71">
        <f>[3]geral!C246</f>
        <v>349.67335965372098</v>
      </c>
      <c r="D307" s="71">
        <f>[3]geral!D246</f>
        <v>366.84370487934422</v>
      </c>
      <c r="E307" s="71">
        <f>[3]geral!E246</f>
        <v>380.55928921994263</v>
      </c>
      <c r="F307" s="71">
        <f>[3]geral!F246</f>
        <v>408.77681599189509</v>
      </c>
      <c r="G307" s="72">
        <f>[3]geral!G246</f>
        <v>429.33616492666846</v>
      </c>
    </row>
    <row r="308" spans="1:7" ht="15" x14ac:dyDescent="0.25">
      <c r="A308" s="1">
        <f t="shared" si="3"/>
        <v>307</v>
      </c>
      <c r="B308" s="70" t="s">
        <v>350</v>
      </c>
      <c r="C308" s="71">
        <f>[3]geral!C247</f>
        <v>351.11059052209544</v>
      </c>
      <c r="D308" s="71">
        <f>[3]geral!D247</f>
        <v>368.59290516954525</v>
      </c>
      <c r="E308" s="71">
        <f>[3]geral!E247</f>
        <v>382.45450460016707</v>
      </c>
      <c r="F308" s="71">
        <f>[3]geral!F247</f>
        <v>410.90322119602672</v>
      </c>
      <c r="G308" s="72">
        <f>[3]geral!G247</f>
        <v>431.82087920802826</v>
      </c>
    </row>
    <row r="309" spans="1:7" ht="15" x14ac:dyDescent="0.25">
      <c r="A309" s="1">
        <f t="shared" si="3"/>
        <v>308</v>
      </c>
      <c r="B309" s="70" t="s">
        <v>351</v>
      </c>
      <c r="C309" s="71">
        <f>[3]geral!C248</f>
        <v>353.32846176341047</v>
      </c>
      <c r="D309" s="71">
        <f>[3]geral!D248</f>
        <v>371.14864456939262</v>
      </c>
      <c r="E309" s="71">
        <f>[3]geral!E248</f>
        <v>385.17730094438429</v>
      </c>
      <c r="F309" s="71">
        <f>[3]geral!F248</f>
        <v>413.72795267456468</v>
      </c>
      <c r="G309" s="72">
        <f>[3]geral!G248</f>
        <v>434.87577282364242</v>
      </c>
    </row>
    <row r="310" spans="1:7" ht="15" x14ac:dyDescent="0.25">
      <c r="A310" s="1">
        <f t="shared" si="3"/>
        <v>309</v>
      </c>
      <c r="B310" s="70" t="s">
        <v>352</v>
      </c>
      <c r="C310" s="71">
        <f>[3]geral!C249</f>
        <v>353.21410910099576</v>
      </c>
      <c r="D310" s="71">
        <f>[3]geral!D249</f>
        <v>370.4670402693564</v>
      </c>
      <c r="E310" s="71">
        <f>[3]geral!E249</f>
        <v>384.19083855672625</v>
      </c>
      <c r="F310" s="71">
        <f>[3]geral!F249</f>
        <v>412.08486299997406</v>
      </c>
      <c r="G310" s="72">
        <f>[3]geral!G249</f>
        <v>432.3780357587824</v>
      </c>
    </row>
    <row r="311" spans="1:7" ht="15" x14ac:dyDescent="0.25">
      <c r="A311" s="1">
        <f t="shared" si="3"/>
        <v>310</v>
      </c>
      <c r="B311" s="65" t="s">
        <v>353</v>
      </c>
      <c r="C311" s="68">
        <f>[3]geral!C250</f>
        <v>352.82835747837601</v>
      </c>
      <c r="D311" s="68">
        <f>[3]geral!D250</f>
        <v>369.20052945878871</v>
      </c>
      <c r="E311" s="68">
        <f>[3]geral!E250</f>
        <v>382.36445189122571</v>
      </c>
      <c r="F311" s="68">
        <f>[3]geral!F250</f>
        <v>409.08593427183791</v>
      </c>
      <c r="G311" s="69">
        <f>[3]geral!G250</f>
        <v>428.04047491169911</v>
      </c>
    </row>
    <row r="312" spans="1:7" ht="15" x14ac:dyDescent="0.25">
      <c r="A312" s="1">
        <f t="shared" si="3"/>
        <v>311</v>
      </c>
      <c r="B312" s="70" t="s">
        <v>354</v>
      </c>
      <c r="C312" s="71">
        <f>[3]geral!C251</f>
        <v>354.42291032291831</v>
      </c>
      <c r="D312" s="71">
        <f>[3]geral!D251</f>
        <v>369.24522443314902</v>
      </c>
      <c r="E312" s="71">
        <f>[3]geral!E251</f>
        <v>381.41006801803013</v>
      </c>
      <c r="F312" s="71">
        <f>[3]geral!F251</f>
        <v>405.75618022708596</v>
      </c>
      <c r="G312" s="72">
        <f>[3]geral!G251</f>
        <v>422.05252616483011</v>
      </c>
    </row>
    <row r="313" spans="1:7" ht="15" x14ac:dyDescent="0.25">
      <c r="A313" s="1">
        <f t="shared" si="3"/>
        <v>312</v>
      </c>
      <c r="B313" s="65" t="s">
        <v>355</v>
      </c>
      <c r="C313" s="68">
        <f>[3]geral!C252</f>
        <v>355.08913628341662</v>
      </c>
      <c r="D313" s="68">
        <f>[3]geral!D252</f>
        <v>369.02423612996489</v>
      </c>
      <c r="E313" s="68">
        <f>[3]geral!E252</f>
        <v>380.57355968470591</v>
      </c>
      <c r="F313" s="68">
        <f>[3]geral!F252</f>
        <v>403.70417828985023</v>
      </c>
      <c r="G313" s="69">
        <f>[3]geral!G252</f>
        <v>418.6739530074646</v>
      </c>
    </row>
    <row r="314" spans="1:7" ht="15" x14ac:dyDescent="0.25">
      <c r="A314" s="1">
        <f t="shared" si="3"/>
        <v>313</v>
      </c>
      <c r="B314" s="65" t="s">
        <v>356</v>
      </c>
      <c r="C314" s="68">
        <f>[3]geral!C253</f>
        <v>356.6295370379342</v>
      </c>
      <c r="D314" s="68">
        <f>[3]geral!D253</f>
        <v>371.36355454733632</v>
      </c>
      <c r="E314" s="68">
        <f>[3]geral!E253</f>
        <v>383.35189981052588</v>
      </c>
      <c r="F314" s="68">
        <f>[3]geral!F253</f>
        <v>407.25469343616089</v>
      </c>
      <c r="G314" s="69">
        <f>[3]geral!G253</f>
        <v>423.25204695845082</v>
      </c>
    </row>
    <row r="315" spans="1:7" ht="15" x14ac:dyDescent="0.25">
      <c r="A315" s="1">
        <f t="shared" si="3"/>
        <v>314</v>
      </c>
      <c r="B315" s="65" t="s">
        <v>358</v>
      </c>
      <c r="C315" s="68">
        <f>[3]geral!C254</f>
        <v>359.1881203349771</v>
      </c>
      <c r="D315" s="68">
        <f>[3]geral!D254</f>
        <v>374.82354337862699</v>
      </c>
      <c r="E315" s="68">
        <f>[3]geral!E254</f>
        <v>387.36895071659791</v>
      </c>
      <c r="F315" s="68">
        <f>[3]geral!F254</f>
        <v>412.17016219990359</v>
      </c>
      <c r="G315" s="69">
        <f>[3]geral!G254</f>
        <v>429.24921902308972</v>
      </c>
    </row>
    <row r="316" spans="1:7" ht="15" x14ac:dyDescent="0.25">
      <c r="A316" s="1">
        <f t="shared" si="3"/>
        <v>315</v>
      </c>
      <c r="B316" s="65" t="s">
        <v>359</v>
      </c>
      <c r="C316" s="68">
        <f>[3]geral!C255</f>
        <v>361.50111263583466</v>
      </c>
      <c r="D316" s="68">
        <f>[3]geral!D255</f>
        <v>377.12702166389505</v>
      </c>
      <c r="E316" s="68">
        <f>[3]geral!E255</f>
        <v>389.70645467805684</v>
      </c>
      <c r="F316" s="68">
        <f>[3]geral!F255</f>
        <v>414.08989170453185</v>
      </c>
      <c r="G316" s="69">
        <f>[3]geral!G255</f>
        <v>430.69191818981261</v>
      </c>
    </row>
    <row r="317" spans="1:7" ht="15" x14ac:dyDescent="0.25">
      <c r="A317" s="1">
        <f t="shared" si="3"/>
        <v>316</v>
      </c>
      <c r="B317" s="70" t="s">
        <v>360</v>
      </c>
      <c r="C317" s="71">
        <f>[3]geral!C256</f>
        <v>366.81396117480165</v>
      </c>
      <c r="D317" s="71">
        <f>[3]geral!D256</f>
        <v>382.68461619397533</v>
      </c>
      <c r="E317" s="71">
        <f>[3]geral!E256</f>
        <v>395.27708686976854</v>
      </c>
      <c r="F317" s="71">
        <f>[3]geral!F256</f>
        <v>419.04347742996492</v>
      </c>
      <c r="G317" s="72">
        <f>[3]geral!G256</f>
        <v>435.27559451057999</v>
      </c>
    </row>
    <row r="318" spans="1:7" ht="15" x14ac:dyDescent="0.25">
      <c r="A318" s="1">
        <f t="shared" si="3"/>
        <v>317</v>
      </c>
      <c r="B318" s="70" t="s">
        <v>361</v>
      </c>
      <c r="C318" s="71">
        <f>[3]geral!C257</f>
        <v>374.19806414527488</v>
      </c>
      <c r="D318" s="71">
        <f>[3]geral!D257</f>
        <v>391.78129764915235</v>
      </c>
      <c r="E318" s="71">
        <f>[3]geral!E257</f>
        <v>405.04196549671161</v>
      </c>
      <c r="F318" s="71">
        <f>[3]geral!F257</f>
        <v>430.02707011204848</v>
      </c>
      <c r="G318" s="72">
        <f>[3]geral!G257</f>
        <v>448.37776715810708</v>
      </c>
    </row>
    <row r="319" spans="1:7" ht="15" x14ac:dyDescent="0.25">
      <c r="A319" s="1">
        <f t="shared" si="3"/>
        <v>318</v>
      </c>
      <c r="B319" s="70" t="s">
        <v>362</v>
      </c>
      <c r="C319" s="71">
        <f>[3]geral!C258</f>
        <v>379.36201770832349</v>
      </c>
      <c r="D319" s="71">
        <f>[3]geral!D258</f>
        <v>397.12636815030646</v>
      </c>
      <c r="E319" s="71">
        <f>[3]geral!E258</f>
        <v>410.46650178448118</v>
      </c>
      <c r="F319" s="71">
        <f>[3]geral!F258</f>
        <v>434.89863298249816</v>
      </c>
      <c r="G319" s="72">
        <f>[3]geral!G258</f>
        <v>452.76814806808471</v>
      </c>
    </row>
    <row r="320" spans="1:7" ht="15" x14ac:dyDescent="0.25">
      <c r="A320" s="1">
        <f t="shared" si="3"/>
        <v>319</v>
      </c>
      <c r="B320" s="70" t="s">
        <v>363</v>
      </c>
      <c r="C320" s="71">
        <f>[3]geral!C259</f>
        <v>382.38959844250439</v>
      </c>
      <c r="D320" s="71">
        <f>[3]geral!D259</f>
        <v>400.40903087856708</v>
      </c>
      <c r="E320" s="71">
        <f>[3]geral!E259</f>
        <v>414.0193555810182</v>
      </c>
      <c r="F320" s="71">
        <f>[3]geral!F259</f>
        <v>438.3604948816847</v>
      </c>
      <c r="G320" s="72">
        <f>[3]geral!G259</f>
        <v>456.02563834349223</v>
      </c>
    </row>
    <row r="321" spans="1:7" ht="15" x14ac:dyDescent="0.25">
      <c r="A321" s="1">
        <f t="shared" si="3"/>
        <v>320</v>
      </c>
      <c r="B321" s="65" t="s">
        <v>364</v>
      </c>
      <c r="C321" s="68">
        <f>[3]geral!C260</f>
        <v>383.89204165683861</v>
      </c>
      <c r="D321" s="68">
        <f>[3]geral!D260</f>
        <v>402.13610999102758</v>
      </c>
      <c r="E321" s="68">
        <f>[3]geral!E260</f>
        <v>415.93222836493106</v>
      </c>
      <c r="F321" s="68">
        <f>[3]geral!F260</f>
        <v>440.55116617660184</v>
      </c>
      <c r="G321" s="69">
        <f>[3]geral!G260</f>
        <v>458.45200898215762</v>
      </c>
    </row>
    <row r="322" spans="1:7" ht="15" x14ac:dyDescent="0.25">
      <c r="A322" s="1">
        <f t="shared" si="3"/>
        <v>321</v>
      </c>
      <c r="B322" s="70" t="s">
        <v>365</v>
      </c>
      <c r="C322" s="71">
        <f>[3]geral!C261</f>
        <v>389.36686319529525</v>
      </c>
      <c r="D322" s="71">
        <f>[3]geral!D261</f>
        <v>410.39462598055479</v>
      </c>
      <c r="E322" s="71">
        <f>[3]geral!E261</f>
        <v>425.79996653179597</v>
      </c>
      <c r="F322" s="71">
        <f>[3]geral!F261</f>
        <v>453.26243818694564</v>
      </c>
      <c r="G322" s="72">
        <f>[3]geral!G261</f>
        <v>474.76707646757797</v>
      </c>
    </row>
    <row r="323" spans="1:7" ht="15" x14ac:dyDescent="0.25">
      <c r="A323" s="1">
        <f t="shared" si="3"/>
        <v>322</v>
      </c>
      <c r="B323" s="70" t="s">
        <v>366</v>
      </c>
      <c r="C323" s="71">
        <f>[3]geral!C262</f>
        <v>395.20595688740252</v>
      </c>
      <c r="D323" s="71">
        <f>[3]geral!D262</f>
        <v>417.18594589622774</v>
      </c>
      <c r="E323" s="71">
        <f>[3]geral!E262</f>
        <v>432.96166914279121</v>
      </c>
      <c r="F323" s="71">
        <f>[3]geral!F262</f>
        <v>460.87246301221546</v>
      </c>
      <c r="G323" s="72">
        <f>[3]geral!G262</f>
        <v>483.31881827152239</v>
      </c>
    </row>
    <row r="324" spans="1:7" ht="15" x14ac:dyDescent="0.25">
      <c r="A324" s="1">
        <f t="shared" si="3"/>
        <v>323</v>
      </c>
      <c r="B324" s="70" t="s">
        <v>367</v>
      </c>
      <c r="C324" s="71">
        <f>[3]geral!C263</f>
        <v>399.36117834333214</v>
      </c>
      <c r="D324" s="71">
        <f>[3]geral!D263</f>
        <v>421.0594232828654</v>
      </c>
      <c r="E324" s="71">
        <f>[3]geral!E263</f>
        <v>436.58811417668329</v>
      </c>
      <c r="F324" s="71">
        <f>[3]geral!F263</f>
        <v>463.62516866812183</v>
      </c>
      <c r="G324" s="72">
        <f>[3]geral!G263</f>
        <v>485.21193135650321</v>
      </c>
    </row>
    <row r="325" spans="1:7" ht="15" x14ac:dyDescent="0.25">
      <c r="A325" s="1">
        <f t="shared" si="3"/>
        <v>324</v>
      </c>
      <c r="B325" s="70" t="s">
        <v>369</v>
      </c>
      <c r="C325" s="71">
        <f>[3]geral!C264</f>
        <v>404.39620533732619</v>
      </c>
      <c r="D325" s="71">
        <f>[3]geral!D264</f>
        <v>428.00283979785422</v>
      </c>
      <c r="E325" s="71">
        <f>[3]geral!E264</f>
        <v>444.57079721268065</v>
      </c>
      <c r="F325" s="71">
        <f>[3]geral!F264</f>
        <v>473.42549782219112</v>
      </c>
      <c r="G325" s="72">
        <f>[3]geral!G264</f>
        <v>497.43067228395142</v>
      </c>
    </row>
    <row r="326" spans="1:7" ht="15" x14ac:dyDescent="0.25">
      <c r="A326" s="1">
        <f t="shared" si="3"/>
        <v>325</v>
      </c>
      <c r="B326" s="70" t="s">
        <v>376</v>
      </c>
      <c r="C326" s="71">
        <f>[3]geral!C265</f>
        <v>424.85810529278712</v>
      </c>
      <c r="D326" s="71">
        <f>[3]geral!D265</f>
        <v>447.85597614959738</v>
      </c>
      <c r="E326" s="71">
        <f>[3]geral!E265</f>
        <v>464.210389007576</v>
      </c>
      <c r="F326" s="71">
        <f>[3]geral!F265</f>
        <v>492.50227279820615</v>
      </c>
      <c r="G326" s="72">
        <f>[3]geral!G265</f>
        <v>515.17247693030856</v>
      </c>
    </row>
    <row r="327" spans="1:7" ht="15" x14ac:dyDescent="0.25">
      <c r="A327" s="1">
        <f t="shared" si="3"/>
        <v>326</v>
      </c>
      <c r="B327" s="70" t="s">
        <v>377</v>
      </c>
      <c r="C327" s="71">
        <f>[3]geral!C266</f>
        <v>426.86668627058424</v>
      </c>
      <c r="D327" s="71">
        <f>[3]geral!D266</f>
        <v>450.43842053211614</v>
      </c>
      <c r="E327" s="71">
        <f>[3]geral!E266</f>
        <v>467.12572482002037</v>
      </c>
      <c r="F327" s="71">
        <f>[3]geral!F266</f>
        <v>496.30937045716348</v>
      </c>
      <c r="G327" s="72">
        <f>[3]geral!G266</f>
        <v>519.97815871872456</v>
      </c>
    </row>
    <row r="328" spans="1:7" ht="15" x14ac:dyDescent="0.25">
      <c r="A328" s="1">
        <f t="shared" si="3"/>
        <v>327</v>
      </c>
      <c r="B328" s="70" t="s">
        <v>379</v>
      </c>
      <c r="C328" s="71">
        <f>[3]geral!C267</f>
        <v>432.0970910078521</v>
      </c>
      <c r="D328" s="71">
        <f>[3]geral!D267</f>
        <v>456.63290396495609</v>
      </c>
      <c r="E328" s="71">
        <f>[3]geral!E267</f>
        <v>473.62659037037832</v>
      </c>
      <c r="F328" s="71">
        <f>[3]geral!F267</f>
        <v>503.51395535565121</v>
      </c>
      <c r="G328" s="72">
        <f>[3]geral!G267</f>
        <v>528.46910190805045</v>
      </c>
    </row>
    <row r="329" spans="1:7" ht="15" x14ac:dyDescent="0.25">
      <c r="A329" s="1">
        <f t="shared" si="3"/>
        <v>328</v>
      </c>
      <c r="B329" s="70" t="s">
        <v>380</v>
      </c>
      <c r="C329" s="71">
        <f>[3]geral!C268</f>
        <v>433.90798717414918</v>
      </c>
      <c r="D329" s="71">
        <f>[3]geral!D268</f>
        <v>459.70888217506706</v>
      </c>
      <c r="E329" s="71">
        <f>[3]geral!E268</f>
        <v>477.3752153719069</v>
      </c>
      <c r="F329" s="71">
        <f>[3]geral!F268</f>
        <v>508.96678545995263</v>
      </c>
      <c r="G329" s="72">
        <f>[3]geral!G268</f>
        <v>536.02384218051736</v>
      </c>
    </row>
    <row r="330" spans="1:7" ht="15" x14ac:dyDescent="0.25">
      <c r="A330" s="1">
        <f t="shared" si="3"/>
        <v>329</v>
      </c>
      <c r="B330" s="70" t="s">
        <v>381</v>
      </c>
      <c r="C330" s="71">
        <f>[3]geral!C269</f>
        <v>434.96949449210217</v>
      </c>
      <c r="D330" s="71">
        <f>[3]geral!D269</f>
        <v>464.03013503123412</v>
      </c>
      <c r="E330" s="71">
        <f>[3]geral!E269</f>
        <v>483.6182149121156</v>
      </c>
      <c r="F330" s="71">
        <f>[3]geral!F269</f>
        <v>519.67497847891389</v>
      </c>
      <c r="G330" s="72">
        <f>[3]geral!G269</f>
        <v>552.0169509198721</v>
      </c>
    </row>
    <row r="331" spans="1:7" ht="15" x14ac:dyDescent="0.25">
      <c r="A331" s="1">
        <f t="shared" si="3"/>
        <v>330</v>
      </c>
      <c r="B331" s="65" t="s">
        <v>382</v>
      </c>
      <c r="C331" s="68">
        <f>[3]geral!C270</f>
        <v>438.71636268870708</v>
      </c>
      <c r="D331" s="68">
        <f>[3]geral!D270</f>
        <v>469.00642378141464</v>
      </c>
      <c r="E331" s="68">
        <f>[3]geral!E270</f>
        <v>489.21005977529649</v>
      </c>
      <c r="F331" s="68">
        <f>[3]geral!F270</f>
        <v>526.35377859992877</v>
      </c>
      <c r="G331" s="69">
        <f>[3]geral!G270</f>
        <v>560.24485219967096</v>
      </c>
    </row>
    <row r="332" spans="1:7" ht="15" x14ac:dyDescent="0.25">
      <c r="A332" s="1">
        <f t="shared" si="3"/>
        <v>331</v>
      </c>
      <c r="B332" s="65" t="s">
        <v>383</v>
      </c>
      <c r="C332" s="68">
        <f>[3]geral!C271</f>
        <v>437.86753989535282</v>
      </c>
      <c r="D332" s="68">
        <f>[3]geral!D271</f>
        <v>468.07256912180867</v>
      </c>
      <c r="E332" s="68">
        <f>[3]geral!E271</f>
        <v>488.25437202402856</v>
      </c>
      <c r="F332" s="68">
        <f>[3]geral!F271</f>
        <v>525.60185439815882</v>
      </c>
      <c r="G332" s="69">
        <f>[3]geral!G271</f>
        <v>559.61757814142356</v>
      </c>
    </row>
    <row r="333" spans="1:7" ht="15" x14ac:dyDescent="0.25">
      <c r="A333" s="1">
        <f t="shared" ref="A333:A338" si="4">A332+1</f>
        <v>332</v>
      </c>
      <c r="B333" s="70" t="s">
        <v>384</v>
      </c>
      <c r="C333" s="71">
        <f>[3]geral!C272</f>
        <v>440.37652519617041</v>
      </c>
      <c r="D333" s="71">
        <f>[3]geral!D272</f>
        <v>471.97372862949686</v>
      </c>
      <c r="E333" s="71">
        <f>[3]geral!E272</f>
        <v>492.97453085026848</v>
      </c>
      <c r="F333" s="71">
        <f>[3]geral!F272</f>
        <v>531.77994732512093</v>
      </c>
      <c r="G333" s="72">
        <f>[3]geral!G272</f>
        <v>567.61443648201168</v>
      </c>
    </row>
    <row r="334" spans="1:7" ht="15" x14ac:dyDescent="0.25">
      <c r="A334" s="1">
        <f t="shared" si="4"/>
        <v>333</v>
      </c>
      <c r="B334" s="70" t="s">
        <v>385</v>
      </c>
      <c r="C334" s="71">
        <f>[3]geral!C273</f>
        <v>445.39332416463941</v>
      </c>
      <c r="D334" s="71">
        <f>[3]geral!D273</f>
        <v>477.48766219586565</v>
      </c>
      <c r="E334" s="71">
        <f>[3]geral!E273</f>
        <v>498.58881799609964</v>
      </c>
      <c r="F334" s="71">
        <f>[3]geral!F273</f>
        <v>537.32676994815506</v>
      </c>
      <c r="G334" s="72">
        <f>[3]geral!G273</f>
        <v>573.47659516584042</v>
      </c>
    </row>
    <row r="335" spans="1:7" ht="15" x14ac:dyDescent="0.25">
      <c r="A335" s="1">
        <f t="shared" si="4"/>
        <v>334</v>
      </c>
      <c r="B335" s="70" t="s">
        <v>386</v>
      </c>
      <c r="C335" s="71">
        <f>[3]geral!C274</f>
        <v>449.77015669178292</v>
      </c>
      <c r="D335" s="71">
        <f>[3]geral!D274</f>
        <v>488.05233657854171</v>
      </c>
      <c r="E335" s="71">
        <f>[3]geral!E274</f>
        <v>512.88153490534103</v>
      </c>
      <c r="F335" s="71">
        <f>[3]geral!F274</f>
        <v>559.16547449097254</v>
      </c>
      <c r="G335" s="72">
        <f>[3]geral!G274</f>
        <v>604.35753869642292</v>
      </c>
    </row>
    <row r="336" spans="1:7" ht="15" x14ac:dyDescent="0.25">
      <c r="A336" s="1">
        <f t="shared" si="4"/>
        <v>335</v>
      </c>
      <c r="B336" s="70" t="s">
        <v>387</v>
      </c>
      <c r="C336" s="71">
        <f>[3]geral!C275</f>
        <v>454.65251839276453</v>
      </c>
      <c r="D336" s="71">
        <f>[3]geral!D275</f>
        <v>493.66273242497056</v>
      </c>
      <c r="E336" s="71">
        <f>[3]geral!E275</f>
        <v>518.81402583195484</v>
      </c>
      <c r="F336" s="71">
        <f>[3]geral!F275</f>
        <v>565.32356308609587</v>
      </c>
      <c r="G336" s="72">
        <f>[3]geral!G275</f>
        <v>611.06817516736191</v>
      </c>
    </row>
    <row r="337" spans="1:9" ht="15" x14ac:dyDescent="0.25">
      <c r="A337" s="1">
        <f t="shared" si="4"/>
        <v>336</v>
      </c>
      <c r="B337" s="70" t="s">
        <v>388</v>
      </c>
      <c r="C337" s="71">
        <f>[3]geral!C276</f>
        <v>474.09128892968806</v>
      </c>
      <c r="D337" s="71">
        <f>[3]geral!D276</f>
        <v>513.0800576070319</v>
      </c>
      <c r="E337" s="71">
        <f>[3]geral!E276</f>
        <v>538.77508090028209</v>
      </c>
      <c r="F337" s="71">
        <f>[3]geral!F276</f>
        <v>586.97736234321746</v>
      </c>
      <c r="G337" s="72">
        <f>[3]geral!G276</f>
        <v>633.08452905631816</v>
      </c>
    </row>
    <row r="338" spans="1:9" ht="15" x14ac:dyDescent="0.25">
      <c r="A338" s="1">
        <f t="shared" si="4"/>
        <v>337</v>
      </c>
      <c r="B338" s="70" t="s">
        <v>389</v>
      </c>
      <c r="C338" s="71">
        <f>[3]geral!C277</f>
        <v>478.00475546332177</v>
      </c>
      <c r="D338" s="71">
        <f>[3]geral!D277</f>
        <v>520.66545825823403</v>
      </c>
      <c r="E338" s="71">
        <f>[3]geral!E277</f>
        <v>548.62572730383886</v>
      </c>
      <c r="F338" s="71">
        <f>[3]geral!F277</f>
        <v>601.60973711569045</v>
      </c>
      <c r="G338" s="72">
        <f>[3]geral!G277</f>
        <v>653.25582121397872</v>
      </c>
    </row>
    <row r="339" spans="1:9" ht="15" x14ac:dyDescent="0.25">
      <c r="A339" s="1">
        <f t="shared" ref="A339:A344" si="5">A338+1</f>
        <v>338</v>
      </c>
      <c r="B339" s="70" t="s">
        <v>390</v>
      </c>
      <c r="C339" s="71">
        <f>[3]geral!C278</f>
        <v>480.40009690840219</v>
      </c>
      <c r="D339" s="71">
        <f>[3]geral!D278</f>
        <v>522.36376919247937</v>
      </c>
      <c r="E339" s="71">
        <f>[3]geral!E278</f>
        <v>549.83557657100539</v>
      </c>
      <c r="F339" s="71">
        <f>[3]geral!F278</f>
        <v>601.84369486156368</v>
      </c>
      <c r="G339" s="72">
        <f>[3]geral!G278</f>
        <v>652.40062789382353</v>
      </c>
    </row>
    <row r="340" spans="1:9" ht="15" x14ac:dyDescent="0.25">
      <c r="A340" s="1">
        <f t="shared" si="5"/>
        <v>339</v>
      </c>
      <c r="B340" s="70" t="s">
        <v>391</v>
      </c>
      <c r="C340" s="71">
        <f>[3]geral!C279</f>
        <v>480.44841848508975</v>
      </c>
      <c r="D340" s="71">
        <f>[3]geral!D279</f>
        <v>519.86083256084169</v>
      </c>
      <c r="E340" s="71">
        <f>[3]geral!E279</f>
        <v>545.71835669173095</v>
      </c>
      <c r="F340" s="71">
        <f>[3]geral!F279</f>
        <v>594.48394322653462</v>
      </c>
      <c r="G340" s="72">
        <f>[3]geral!G279</f>
        <v>641.26887436677021</v>
      </c>
    </row>
    <row r="341" spans="1:9" ht="15" x14ac:dyDescent="0.25">
      <c r="A341" s="1">
        <f t="shared" si="5"/>
        <v>340</v>
      </c>
      <c r="B341" s="70" t="s">
        <v>392</v>
      </c>
      <c r="C341" s="71">
        <f>[3]geral!C280</f>
        <v>479.05271497434313</v>
      </c>
      <c r="D341" s="71">
        <f>[3]geral!D280</f>
        <v>516.80260804354032</v>
      </c>
      <c r="E341" s="71">
        <f>[3]geral!E280</f>
        <v>541.68181768101545</v>
      </c>
      <c r="F341" s="71">
        <f>[3]geral!F280</f>
        <v>588.47824986698629</v>
      </c>
      <c r="G341" s="72">
        <f>[3]geral!G280</f>
        <v>632.85731162776165</v>
      </c>
      <c r="H341" s="158"/>
      <c r="I341" s="158"/>
    </row>
    <row r="342" spans="1:9" ht="15" x14ac:dyDescent="0.25">
      <c r="A342" s="1">
        <f t="shared" si="5"/>
        <v>341</v>
      </c>
      <c r="B342" s="70" t="s">
        <v>393</v>
      </c>
      <c r="C342" s="71">
        <f>[3]geral!C281</f>
        <v>481.42612279342143</v>
      </c>
      <c r="D342" s="71">
        <f>[3]geral!D281</f>
        <v>518.49728064597207</v>
      </c>
      <c r="E342" s="71">
        <f>[3]geral!E281</f>
        <v>543.1047405772739</v>
      </c>
      <c r="F342" s="71">
        <f>[3]geral!F281</f>
        <v>589.84737642354992</v>
      </c>
      <c r="G342" s="72">
        <f>[3]geral!G281</f>
        <v>633.68183390821912</v>
      </c>
      <c r="H342" s="158"/>
      <c r="I342" s="158"/>
    </row>
    <row r="343" spans="1:9" ht="15" x14ac:dyDescent="0.25">
      <c r="A343" s="1">
        <f t="shared" si="5"/>
        <v>342</v>
      </c>
      <c r="B343" s="70" t="s">
        <v>394</v>
      </c>
      <c r="C343" s="71">
        <f>[3]geral!C282</f>
        <v>482.52232675261399</v>
      </c>
      <c r="D343" s="71">
        <f>[3]geral!D282</f>
        <v>520.32663531791593</v>
      </c>
      <c r="E343" s="71">
        <f>[3]geral!E282</f>
        <v>545.17067364268098</v>
      </c>
      <c r="F343" s="71">
        <f>[3]geral!F282</f>
        <v>592.94121293907449</v>
      </c>
      <c r="G343" s="72">
        <f>[3]geral!G282</f>
        <v>638.24422382632383</v>
      </c>
      <c r="H343" s="158"/>
      <c r="I343" s="158"/>
    </row>
    <row r="344" spans="1:9" ht="15" x14ac:dyDescent="0.25">
      <c r="A344" s="1">
        <f t="shared" si="5"/>
        <v>343</v>
      </c>
      <c r="B344" s="70" t="s">
        <v>395</v>
      </c>
      <c r="C344" s="71">
        <f>[3]geral!C283</f>
        <v>481.32327553578523</v>
      </c>
      <c r="D344" s="71">
        <f>[3]geral!D283</f>
        <v>517.35373183994432</v>
      </c>
      <c r="E344" s="71">
        <f>[3]geral!E283</f>
        <v>541.1914055929899</v>
      </c>
      <c r="F344" s="71">
        <f>[3]geral!F283</f>
        <v>586.85034044289887</v>
      </c>
      <c r="G344" s="72">
        <f>[3]geral!G283</f>
        <v>629.51883957828318</v>
      </c>
      <c r="H344" s="158"/>
      <c r="I344" s="158"/>
    </row>
    <row r="345" spans="1:9" ht="15" x14ac:dyDescent="0.25">
      <c r="A345" s="1">
        <f t="shared" ref="A345:A350" si="6">A344+1</f>
        <v>344</v>
      </c>
      <c r="B345" s="70" t="s">
        <v>396</v>
      </c>
      <c r="C345" s="71">
        <f>[3]geral!C284</f>
        <v>479.8842337389973</v>
      </c>
      <c r="D345" s="71">
        <f>[3]geral!D284</f>
        <v>515.14756803421528</v>
      </c>
      <c r="E345" s="71">
        <f>[3]geral!E284</f>
        <v>538.74045666561165</v>
      </c>
      <c r="F345" s="71">
        <f>[3]geral!F284</f>
        <v>583.53646240460705</v>
      </c>
      <c r="G345" s="72">
        <f>[3]geral!G284</f>
        <v>624.86041673637408</v>
      </c>
      <c r="H345" s="158"/>
      <c r="I345" s="158"/>
    </row>
    <row r="346" spans="1:9" ht="15" x14ac:dyDescent="0.25">
      <c r="A346" s="1">
        <f t="shared" si="6"/>
        <v>345</v>
      </c>
      <c r="B346" s="70" t="s">
        <v>397</v>
      </c>
      <c r="C346" s="71">
        <f>[3]geral!C285</f>
        <v>481.00532438931668</v>
      </c>
      <c r="D346" s="71">
        <f>[3]geral!D285</f>
        <v>514.99882409886402</v>
      </c>
      <c r="E346" s="71">
        <f>[3]geral!E285</f>
        <v>537.66849967959752</v>
      </c>
      <c r="F346" s="71">
        <f>[3]geral!F285</f>
        <v>580.75996378283673</v>
      </c>
      <c r="G346" s="72">
        <f>[3]geral!G285</f>
        <v>620.27293368522612</v>
      </c>
      <c r="H346" s="158"/>
      <c r="I346" s="158"/>
    </row>
    <row r="347" spans="1:9" ht="15" x14ac:dyDescent="0.25">
      <c r="A347" s="1">
        <f t="shared" si="6"/>
        <v>346</v>
      </c>
      <c r="B347" s="70" t="s">
        <v>398</v>
      </c>
      <c r="C347" s="71">
        <f>[3]geral!C286</f>
        <v>480.90072090783951</v>
      </c>
      <c r="D347" s="71">
        <f>[3]geral!D286</f>
        <v>513.77438707350427</v>
      </c>
      <c r="E347" s="71">
        <f>[3]geral!E286</f>
        <v>535.79782622259449</v>
      </c>
      <c r="F347" s="71">
        <f>[3]geral!F286</f>
        <v>577.51044723773862</v>
      </c>
      <c r="G347" s="72">
        <f>[3]geral!G286</f>
        <v>615.32235692101756</v>
      </c>
      <c r="H347" s="158"/>
      <c r="I347" s="158"/>
    </row>
    <row r="348" spans="1:9" ht="15" x14ac:dyDescent="0.25">
      <c r="A348" s="1">
        <f t="shared" si="6"/>
        <v>347</v>
      </c>
      <c r="B348" s="70" t="s">
        <v>399</v>
      </c>
      <c r="C348" s="71">
        <f>[3]geral!C287</f>
        <v>480.13086154460711</v>
      </c>
      <c r="D348" s="71">
        <f>[3]geral!D287</f>
        <v>512.6956579802229</v>
      </c>
      <c r="E348" s="71">
        <f>[3]geral!E287</f>
        <v>534.56816198677404</v>
      </c>
      <c r="F348" s="71">
        <f>[3]geral!F287</f>
        <v>576.09761300813864</v>
      </c>
      <c r="G348" s="72">
        <f>[3]geral!G287</f>
        <v>613.59245901062411</v>
      </c>
      <c r="H348" s="158"/>
      <c r="I348" s="158"/>
    </row>
    <row r="349" spans="1:9" ht="15" x14ac:dyDescent="0.25">
      <c r="A349" s="1">
        <f t="shared" si="6"/>
        <v>348</v>
      </c>
      <c r="B349" s="70" t="s">
        <v>400</v>
      </c>
      <c r="C349" s="71">
        <f>[3]geral!C288</f>
        <v>490.93123360723064</v>
      </c>
      <c r="D349" s="71">
        <f>[3]geral!D288</f>
        <v>519.61254714945869</v>
      </c>
      <c r="E349" s="71">
        <f>[3]geral!E288</f>
        <v>539.45976071133521</v>
      </c>
      <c r="F349" s="71">
        <f>[3]geral!F288</f>
        <v>577.49761839112455</v>
      </c>
      <c r="G349" s="72">
        <f>[3]geral!G288</f>
        <v>609.73703516176727</v>
      </c>
      <c r="H349" s="158"/>
      <c r="I349" s="158"/>
    </row>
    <row r="350" spans="1:9" ht="15" x14ac:dyDescent="0.25">
      <c r="A350" s="1">
        <f t="shared" si="6"/>
        <v>349</v>
      </c>
      <c r="B350" s="70" t="s">
        <v>401</v>
      </c>
      <c r="C350" s="71">
        <f>[3]geral!C289</f>
        <v>497.98697928028207</v>
      </c>
      <c r="D350" s="71">
        <f>[3]geral!D289</f>
        <v>528.73033262731974</v>
      </c>
      <c r="E350" s="71">
        <f>[3]geral!E289</f>
        <v>548.85266363347762</v>
      </c>
      <c r="F350" s="71">
        <f>[3]geral!F289</f>
        <v>589.4029577824424</v>
      </c>
      <c r="G350" s="72">
        <f>[3]geral!G289</f>
        <v>625.90742892072865</v>
      </c>
      <c r="H350" s="158"/>
      <c r="I350" s="158"/>
    </row>
    <row r="351" spans="1:9" ht="15" x14ac:dyDescent="0.25">
      <c r="A351" s="1">
        <f t="shared" ref="A351:A356" si="7">A350+1</f>
        <v>350</v>
      </c>
      <c r="B351" s="70" t="s">
        <v>402</v>
      </c>
      <c r="C351" s="71">
        <f>[3]geral!C290</f>
        <v>495.68171551325389</v>
      </c>
      <c r="D351" s="71">
        <f>[3]geral!D290</f>
        <v>526.093907926508</v>
      </c>
      <c r="E351" s="71">
        <f>[3]geral!E290</f>
        <v>546.06117532600604</v>
      </c>
      <c r="F351" s="71">
        <f>[3]geral!F290</f>
        <v>586.7104427937636</v>
      </c>
      <c r="G351" s="72">
        <f>[3]geral!G290</f>
        <v>623.15776311608874</v>
      </c>
      <c r="H351" s="158"/>
      <c r="I351" s="158"/>
    </row>
    <row r="352" spans="1:9" ht="15" x14ac:dyDescent="0.25">
      <c r="A352" s="1">
        <f t="shared" si="7"/>
        <v>351</v>
      </c>
      <c r="B352" s="70" t="s">
        <v>403</v>
      </c>
      <c r="C352" s="71">
        <f>[3]geral!C291</f>
        <v>495.97816095733361</v>
      </c>
      <c r="D352" s="71">
        <f>[3]geral!D291</f>
        <v>532.73166307369036</v>
      </c>
      <c r="E352" s="71">
        <f>[3]geral!E291</f>
        <v>556.61695846963437</v>
      </c>
      <c r="F352" s="71">
        <f>[3]geral!F291</f>
        <v>605.63016783495709</v>
      </c>
      <c r="G352" s="72">
        <f>[3]geral!G291</f>
        <v>651.85051085646978</v>
      </c>
      <c r="H352" s="158"/>
      <c r="I352" s="158"/>
    </row>
    <row r="353" spans="1:9" ht="15" x14ac:dyDescent="0.25">
      <c r="A353" s="1">
        <f t="shared" si="7"/>
        <v>352</v>
      </c>
      <c r="B353" s="70" t="s">
        <v>404</v>
      </c>
      <c r="C353" s="71">
        <f>[3]geral!C292</f>
        <v>495.6889031008136</v>
      </c>
      <c r="D353" s="71">
        <f>[3]geral!D292</f>
        <v>532.73478999928523</v>
      </c>
      <c r="E353" s="71">
        <f>[3]geral!E292</f>
        <v>556.84681387969283</v>
      </c>
      <c r="F353" s="71">
        <f>[3]geral!F292</f>
        <v>606.25417170650087</v>
      </c>
      <c r="G353" s="72">
        <f>[3]geral!G292</f>
        <v>652.8736990203339</v>
      </c>
      <c r="H353" s="158"/>
      <c r="I353" s="158"/>
    </row>
    <row r="354" spans="1:9" ht="15" x14ac:dyDescent="0.25">
      <c r="A354" s="1">
        <f t="shared" si="7"/>
        <v>353</v>
      </c>
      <c r="B354" s="70" t="s">
        <v>405</v>
      </c>
      <c r="C354" s="71">
        <f>[3]geral!C293</f>
        <v>495.49073410233819</v>
      </c>
      <c r="D354" s="71">
        <f>[3]geral!D293</f>
        <v>532.34228500463507</v>
      </c>
      <c r="E354" s="71">
        <f>[3]geral!E293</f>
        <v>556.42364412251072</v>
      </c>
      <c r="F354" s="71">
        <f>[3]geral!F293</f>
        <v>605.5491657118713</v>
      </c>
      <c r="G354" s="72">
        <f>[3]geral!G293</f>
        <v>651.72429050620417</v>
      </c>
      <c r="H354" s="158"/>
      <c r="I354" s="158"/>
    </row>
    <row r="355" spans="1:9" ht="15" x14ac:dyDescent="0.25">
      <c r="A355" s="1">
        <f t="shared" si="7"/>
        <v>354</v>
      </c>
      <c r="B355" s="65" t="s">
        <v>406</v>
      </c>
      <c r="C355" s="68">
        <f>[3]geral!C294</f>
        <v>498.20656207469347</v>
      </c>
      <c r="D355" s="68">
        <f>[3]geral!D294</f>
        <v>535.46815669813884</v>
      </c>
      <c r="E355" s="68">
        <f>[3]geral!E294</f>
        <v>559.57315458906589</v>
      </c>
      <c r="F355" s="68">
        <f>[3]geral!F294</f>
        <v>608.9217663202719</v>
      </c>
      <c r="G355" s="69">
        <f>[3]geral!G294</f>
        <v>655.7163648281803</v>
      </c>
      <c r="H355" s="158"/>
      <c r="I355" s="158"/>
    </row>
    <row r="356" spans="1:9" ht="15" x14ac:dyDescent="0.25">
      <c r="A356" s="1">
        <f t="shared" si="7"/>
        <v>355</v>
      </c>
      <c r="B356" s="65" t="s">
        <v>407</v>
      </c>
      <c r="C356" s="68">
        <f>[3]geral!C295</f>
        <v>498.66594960407673</v>
      </c>
      <c r="D356" s="68">
        <f>[3]geral!D295</f>
        <v>534.52300276358653</v>
      </c>
      <c r="E356" s="68">
        <f>[3]geral!E295</f>
        <v>557.78735225337198</v>
      </c>
      <c r="F356" s="68">
        <f>[3]geral!F295</f>
        <v>605.21228743743109</v>
      </c>
      <c r="G356" s="69">
        <f>[3]geral!G295</f>
        <v>649.73054711499674</v>
      </c>
      <c r="H356" s="158"/>
      <c r="I356" s="158"/>
    </row>
    <row r="357" spans="1:9" ht="15" x14ac:dyDescent="0.25">
      <c r="A357" s="1">
        <f t="shared" ref="A357:A362" si="8">A356+1</f>
        <v>356</v>
      </c>
      <c r="B357" s="70" t="s">
        <v>408</v>
      </c>
      <c r="C357" s="71">
        <f>[3]geral!C296</f>
        <v>499.64268236776502</v>
      </c>
      <c r="D357" s="71">
        <f>[3]geral!D296</f>
        <v>535.27425303761129</v>
      </c>
      <c r="E357" s="71">
        <f>[3]geral!E296</f>
        <v>558.38893422060346</v>
      </c>
      <c r="F357" s="71">
        <f>[3]geral!F296</f>
        <v>605.34668438213134</v>
      </c>
      <c r="G357" s="72">
        <f>[3]geral!G296</f>
        <v>649.36140115679484</v>
      </c>
      <c r="H357" s="158"/>
      <c r="I357" s="158"/>
    </row>
    <row r="358" spans="1:9" ht="15" x14ac:dyDescent="0.25">
      <c r="A358" s="1">
        <f t="shared" si="8"/>
        <v>357</v>
      </c>
      <c r="B358" s="70" t="s">
        <v>409</v>
      </c>
      <c r="C358" s="71">
        <f>[3]geral!C297</f>
        <v>498.25490421316255</v>
      </c>
      <c r="D358" s="71">
        <f>[3]geral!D297</f>
        <v>533.9045699028062</v>
      </c>
      <c r="E358" s="71">
        <f>[3]geral!E297</f>
        <v>557.14291954254895</v>
      </c>
      <c r="F358" s="71">
        <f>[3]geral!F297</f>
        <v>604.35875528310532</v>
      </c>
      <c r="G358" s="72">
        <f>[3]geral!G297</f>
        <v>648.47917438415061</v>
      </c>
      <c r="H358" s="158"/>
      <c r="I358" s="158"/>
    </row>
    <row r="359" spans="1:9" ht="15" x14ac:dyDescent="0.25">
      <c r="A359" s="1">
        <f t="shared" si="8"/>
        <v>358</v>
      </c>
      <c r="B359" s="70" t="s">
        <v>410</v>
      </c>
      <c r="C359" s="71">
        <f>[3]geral!C298</f>
        <v>497.67050176420514</v>
      </c>
      <c r="D359" s="71">
        <f>[3]geral!D298</f>
        <v>533.18175676325416</v>
      </c>
      <c r="E359" s="71">
        <f>[3]geral!E298</f>
        <v>556.33847113117406</v>
      </c>
      <c r="F359" s="71">
        <f>[3]geral!F298</f>
        <v>603.55586485836625</v>
      </c>
      <c r="G359" s="72">
        <f>[3]geral!G298</f>
        <v>647.63327265326461</v>
      </c>
      <c r="H359" s="158"/>
      <c r="I359" s="158"/>
    </row>
    <row r="360" spans="1:9" ht="15" x14ac:dyDescent="0.25">
      <c r="A360" s="1">
        <f t="shared" si="8"/>
        <v>359</v>
      </c>
      <c r="B360" s="70" t="s">
        <v>411</v>
      </c>
      <c r="C360" s="71">
        <f>[3]geral!C299</f>
        <v>501.48638286348842</v>
      </c>
      <c r="D360" s="71">
        <f>[3]geral!D299</f>
        <v>538.6079703461495</v>
      </c>
      <c r="E360" s="71">
        <f>[3]geral!E299</f>
        <v>562.29728066240159</v>
      </c>
      <c r="F360" s="71">
        <f>[3]geral!F299</f>
        <v>611.33427839580611</v>
      </c>
      <c r="G360" s="72">
        <f>[3]geral!G299</f>
        <v>658.20023074130881</v>
      </c>
      <c r="H360" s="158"/>
      <c r="I360" s="158"/>
    </row>
    <row r="361" spans="1:9" ht="15" x14ac:dyDescent="0.25">
      <c r="A361" s="1">
        <f t="shared" si="8"/>
        <v>360</v>
      </c>
      <c r="B361" s="70" t="s">
        <v>412</v>
      </c>
      <c r="C361" s="71">
        <f>[3]geral!C300</f>
        <v>514.33161628780181</v>
      </c>
      <c r="D361" s="71">
        <f>[3]geral!D300</f>
        <v>549.77401428492601</v>
      </c>
      <c r="E361" s="71">
        <f>[3]geral!E300</f>
        <v>572.97169486179837</v>
      </c>
      <c r="F361" s="71">
        <f>[3]geral!F300</f>
        <v>621.02021755687349</v>
      </c>
      <c r="G361" s="72">
        <f>[3]geral!G300</f>
        <v>665.38823283708643</v>
      </c>
      <c r="H361" s="158"/>
      <c r="I361" s="158"/>
    </row>
    <row r="362" spans="1:9" ht="15" x14ac:dyDescent="0.25">
      <c r="A362" s="1">
        <f t="shared" si="8"/>
        <v>361</v>
      </c>
      <c r="B362" s="70" t="s">
        <v>413</v>
      </c>
      <c r="C362" s="71">
        <f>[3]geral!C301</f>
        <v>514.81517810057142</v>
      </c>
      <c r="D362" s="71">
        <f>[3]geral!D301</f>
        <v>549.856485235219</v>
      </c>
      <c r="E362" s="71">
        <f>[3]geral!E301</f>
        <v>572.95456905030221</v>
      </c>
      <c r="F362" s="71">
        <f>[3]geral!F301</f>
        <v>620.44026255021708</v>
      </c>
      <c r="G362" s="72">
        <f>[3]geral!G301</f>
        <v>663.94225512224421</v>
      </c>
      <c r="H362" s="158"/>
      <c r="I362" s="158"/>
    </row>
    <row r="363" spans="1:9" ht="15" x14ac:dyDescent="0.25">
      <c r="A363" s="1">
        <f t="shared" ref="A363:A368" si="9">A362+1</f>
        <v>362</v>
      </c>
      <c r="B363" s="70" t="s">
        <v>414</v>
      </c>
      <c r="C363" s="71">
        <f>[3]geral!C302</f>
        <v>514.15500372755412</v>
      </c>
      <c r="D363" s="71">
        <f>[3]geral!D302</f>
        <v>549.11077283728901</v>
      </c>
      <c r="E363" s="71">
        <f>[3]geral!E302</f>
        <v>572.36276496865696</v>
      </c>
      <c r="F363" s="71">
        <f>[3]geral!F302</f>
        <v>619.82141147936113</v>
      </c>
      <c r="G363" s="72">
        <f>[3]geral!G302</f>
        <v>662.99028755554639</v>
      </c>
      <c r="H363" s="158"/>
      <c r="I363" s="158"/>
    </row>
    <row r="364" spans="1:9" ht="15" x14ac:dyDescent="0.25">
      <c r="A364" s="1">
        <f t="shared" si="9"/>
        <v>363</v>
      </c>
      <c r="B364" s="70" t="s">
        <v>415</v>
      </c>
      <c r="C364" s="71">
        <f>[3]geral!C303</f>
        <v>514.55038481231543</v>
      </c>
      <c r="D364" s="71">
        <f>[3]geral!D303</f>
        <v>549.07646342902069</v>
      </c>
      <c r="E364" s="71">
        <f>[3]geral!E303</f>
        <v>572.15422570505564</v>
      </c>
      <c r="F364" s="71">
        <f>[3]geral!F303</f>
        <v>618.9404137836525</v>
      </c>
      <c r="G364" s="72">
        <f>[3]geral!G303</f>
        <v>661.21640655395925</v>
      </c>
      <c r="H364" s="158"/>
      <c r="I364" s="158"/>
    </row>
    <row r="365" spans="1:9" ht="15" x14ac:dyDescent="0.25">
      <c r="A365" s="1">
        <f t="shared" si="9"/>
        <v>364</v>
      </c>
      <c r="B365" s="70" t="s">
        <v>416</v>
      </c>
      <c r="C365" s="71">
        <f>[3]geral!C304</f>
        <v>515.44665892295325</v>
      </c>
      <c r="D365" s="71">
        <f>[3]geral!D304</f>
        <v>550.18502949623166</v>
      </c>
      <c r="E365" s="71">
        <f>[3]geral!E304</f>
        <v>573.3342484174874</v>
      </c>
      <c r="F365" s="71">
        <f>[3]geral!F304</f>
        <v>620.33421228864734</v>
      </c>
      <c r="G365" s="72">
        <f>[3]geral!G304</f>
        <v>662.9453293633278</v>
      </c>
      <c r="H365" s="158"/>
      <c r="I365" s="158"/>
    </row>
    <row r="366" spans="1:9" ht="15" x14ac:dyDescent="0.25">
      <c r="A366" s="1">
        <f t="shared" si="9"/>
        <v>365</v>
      </c>
      <c r="B366" s="70" t="s">
        <v>417</v>
      </c>
      <c r="C366" s="71">
        <f>[3]geral!C305</f>
        <v>518.13264451183545</v>
      </c>
      <c r="D366" s="71">
        <f>[3]geral!D305</f>
        <v>553.12023301169154</v>
      </c>
      <c r="E366" s="71">
        <f>[3]geral!E305</f>
        <v>576.28977188878116</v>
      </c>
      <c r="F366" s="71">
        <f>[3]geral!F305</f>
        <v>623.2473147126143</v>
      </c>
      <c r="G366" s="72">
        <f>[3]geral!G305</f>
        <v>666.04772780687165</v>
      </c>
      <c r="H366" s="158"/>
      <c r="I366" s="158"/>
    </row>
    <row r="367" spans="1:9" ht="15" x14ac:dyDescent="0.25">
      <c r="A367" s="1">
        <f t="shared" si="9"/>
        <v>366</v>
      </c>
      <c r="B367" s="70" t="s">
        <v>418</v>
      </c>
      <c r="C367" s="71">
        <f>[3]geral!C306</f>
        <v>521.07984901740031</v>
      </c>
      <c r="D367" s="71">
        <f>[3]geral!D306</f>
        <v>556.09960497734869</v>
      </c>
      <c r="E367" s="71">
        <f>[3]geral!E306</f>
        <v>579.33221406950383</v>
      </c>
      <c r="F367" s="71">
        <f>[3]geral!F306</f>
        <v>625.7091843392592</v>
      </c>
      <c r="G367" s="72">
        <f>[3]geral!G306</f>
        <v>667.88525643966932</v>
      </c>
      <c r="I367" s="158"/>
    </row>
    <row r="368" spans="1:9" ht="15" x14ac:dyDescent="0.25">
      <c r="A368" s="1">
        <f t="shared" si="9"/>
        <v>367</v>
      </c>
      <c r="B368" s="70" t="s">
        <v>419</v>
      </c>
      <c r="C368" s="71">
        <f>[3]geral!C307</f>
        <v>523.82842061658243</v>
      </c>
      <c r="D368" s="71">
        <f>[3]geral!D307</f>
        <v>559.33642918575492</v>
      </c>
      <c r="E368" s="71">
        <f>[3]geral!E307</f>
        <v>582.80353328237697</v>
      </c>
      <c r="F368" s="71">
        <f>[3]geral!F307</f>
        <v>629.38831483694378</v>
      </c>
      <c r="G368" s="72">
        <f>[3]geral!G307</f>
        <v>671.96945828823209</v>
      </c>
      <c r="I368" s="158"/>
    </row>
    <row r="369" spans="1:9" ht="15" x14ac:dyDescent="0.25">
      <c r="A369" s="1">
        <f t="shared" ref="A369:A382" si="10">A368+1</f>
        <v>368</v>
      </c>
      <c r="B369" s="70" t="s">
        <v>420</v>
      </c>
      <c r="C369" s="71">
        <f>[3]geral!C308</f>
        <v>531.48255325617833</v>
      </c>
      <c r="D369" s="71">
        <f>[3]geral!D308</f>
        <v>566.53295908133111</v>
      </c>
      <c r="E369" s="71">
        <f>[3]geral!E308</f>
        <v>589.90657125149801</v>
      </c>
      <c r="F369" s="71">
        <f>[3]geral!F308</f>
        <v>636.33094622806675</v>
      </c>
      <c r="G369" s="72">
        <f>[3]geral!G308</f>
        <v>678.19437923890064</v>
      </c>
      <c r="I369" s="158"/>
    </row>
    <row r="370" spans="1:9" ht="15" x14ac:dyDescent="0.25">
      <c r="A370" s="1">
        <f t="shared" si="10"/>
        <v>369</v>
      </c>
      <c r="B370" s="70" t="s">
        <v>421</v>
      </c>
      <c r="C370" s="71">
        <f>[3]geral!C309</f>
        <v>532.52305388362481</v>
      </c>
      <c r="D370" s="71">
        <f>[3]geral!D309</f>
        <v>569.37689065320205</v>
      </c>
      <c r="E370" s="71">
        <f>[3]geral!E309</f>
        <v>593.80183358573549</v>
      </c>
      <c r="F370" s="71">
        <f>[3]geral!F309</f>
        <v>642.51830459603798</v>
      </c>
      <c r="G370" s="72">
        <f>[3]geral!G309</f>
        <v>687.15408182684996</v>
      </c>
      <c r="I370" s="158"/>
    </row>
    <row r="371" spans="1:9" ht="15" x14ac:dyDescent="0.25">
      <c r="A371" s="1">
        <f t="shared" si="10"/>
        <v>370</v>
      </c>
      <c r="B371" s="70" t="s">
        <v>422</v>
      </c>
      <c r="C371" s="71">
        <f>[3]geral!C310</f>
        <v>534.57804361448063</v>
      </c>
      <c r="D371" s="71">
        <f>[3]geral!D310</f>
        <v>571.29667526441199</v>
      </c>
      <c r="E371" s="71">
        <f>[3]geral!E310</f>
        <v>595.57123022392693</v>
      </c>
      <c r="F371" s="71">
        <f>[3]geral!F310</f>
        <v>643.82895504513294</v>
      </c>
      <c r="G371" s="72">
        <f>[3]geral!G310</f>
        <v>688.06046573968786</v>
      </c>
      <c r="I371" s="158"/>
    </row>
    <row r="372" spans="1:9" ht="15" x14ac:dyDescent="0.25">
      <c r="A372" s="1">
        <f t="shared" si="10"/>
        <v>371</v>
      </c>
      <c r="B372" s="70" t="s">
        <v>423</v>
      </c>
      <c r="C372" s="71">
        <f>[3]geral!C311</f>
        <v>533.98615961462826</v>
      </c>
      <c r="D372" s="71">
        <f>[3]geral!D311</f>
        <v>570.1476076154205</v>
      </c>
      <c r="E372" s="71">
        <f>[3]geral!E311</f>
        <v>594.06048107741481</v>
      </c>
      <c r="F372" s="71">
        <f>[3]geral!F311</f>
        <v>641.80994873173972</v>
      </c>
      <c r="G372" s="72">
        <f>[3]geral!G311</f>
        <v>685.42084609968197</v>
      </c>
      <c r="I372" s="158"/>
    </row>
    <row r="373" spans="1:9" ht="15" x14ac:dyDescent="0.25">
      <c r="A373" s="1">
        <f t="shared" si="10"/>
        <v>372</v>
      </c>
      <c r="B373" s="70" t="s">
        <v>425</v>
      </c>
      <c r="C373" s="71">
        <f>[3]geral!C312</f>
        <v>533.68761135178465</v>
      </c>
      <c r="D373" s="71">
        <f>[3]geral!D312</f>
        <v>568.6202953472324</v>
      </c>
      <c r="E373" s="71">
        <f>[3]geral!E312</f>
        <v>591.84683853579327</v>
      </c>
      <c r="F373" s="71">
        <f>[3]geral!F312</f>
        <v>638.02817120706663</v>
      </c>
      <c r="G373" s="72">
        <f>[3]geral!G312</f>
        <v>679.6945789643147</v>
      </c>
      <c r="I373" s="158"/>
    </row>
    <row r="374" spans="1:9" ht="15" x14ac:dyDescent="0.25">
      <c r="A374" s="1">
        <f t="shared" si="10"/>
        <v>373</v>
      </c>
      <c r="B374" s="70" t="s">
        <v>426</v>
      </c>
      <c r="C374" s="71">
        <f>[3]geral!C313</f>
        <v>548.60074896243987</v>
      </c>
      <c r="D374" s="71">
        <f>[3]geral!D313</f>
        <v>581.8151990609415</v>
      </c>
      <c r="E374" s="71">
        <f>[3]geral!E313</f>
        <v>604.50622952759568</v>
      </c>
      <c r="F374" s="71">
        <f>[3]geral!F313</f>
        <v>650.37468331281048</v>
      </c>
      <c r="G374" s="72">
        <f>[3]geral!G313</f>
        <v>690.12335895921922</v>
      </c>
      <c r="I374" s="158"/>
    </row>
    <row r="375" spans="1:9" ht="15" x14ac:dyDescent="0.25">
      <c r="A375" s="1">
        <f t="shared" si="10"/>
        <v>374</v>
      </c>
      <c r="B375" s="70" t="s">
        <v>427</v>
      </c>
      <c r="C375" s="71">
        <f>[3]geral!C314</f>
        <v>545.22883414078638</v>
      </c>
      <c r="D375" s="71">
        <f>[3]geral!D314</f>
        <v>578.15998152432689</v>
      </c>
      <c r="E375" s="71">
        <f>[3]geral!E314</f>
        <v>600.79907509387533</v>
      </c>
      <c r="F375" s="71">
        <f>[3]geral!F314</f>
        <v>647.08190197831004</v>
      </c>
      <c r="G375" s="72">
        <f>[3]geral!G314</f>
        <v>686.98987387828845</v>
      </c>
      <c r="I375" s="158"/>
    </row>
    <row r="376" spans="1:9" ht="15" x14ac:dyDescent="0.25">
      <c r="A376" s="1">
        <f t="shared" si="10"/>
        <v>375</v>
      </c>
      <c r="B376" s="70" t="s">
        <v>428</v>
      </c>
      <c r="C376" s="71">
        <f>[3]geral!C315</f>
        <v>544.78635305343857</v>
      </c>
      <c r="D376" s="71">
        <f>[3]geral!D315</f>
        <v>577.79352373094844</v>
      </c>
      <c r="E376" s="71">
        <f>[3]geral!E315</f>
        <v>600.54347955817309</v>
      </c>
      <c r="F376" s="71">
        <f>[3]geral!F315</f>
        <v>647.08066565037723</v>
      </c>
      <c r="G376" s="72">
        <f>[3]geral!G315</f>
        <v>687.16244909906891</v>
      </c>
      <c r="I376" s="158"/>
    </row>
    <row r="377" spans="1:9" ht="15" x14ac:dyDescent="0.25">
      <c r="A377" s="1">
        <f t="shared" si="10"/>
        <v>376</v>
      </c>
      <c r="B377" s="70" t="s">
        <v>429</v>
      </c>
      <c r="C377" s="71">
        <f>[3]geral!C316</f>
        <v>544.20585014617973</v>
      </c>
      <c r="D377" s="71">
        <f>[3]geral!D316</f>
        <v>576.85320789371258</v>
      </c>
      <c r="E377" s="71">
        <f>[3]geral!E316</f>
        <v>599.49780435718617</v>
      </c>
      <c r="F377" s="71">
        <f>[3]geral!F316</f>
        <v>645.59272423371226</v>
      </c>
      <c r="G377" s="72">
        <f>[3]geral!G316</f>
        <v>684.99520172040707</v>
      </c>
      <c r="I377" s="158"/>
    </row>
    <row r="378" spans="1:9" ht="15" x14ac:dyDescent="0.25">
      <c r="A378" s="1">
        <f t="shared" si="10"/>
        <v>377</v>
      </c>
      <c r="B378" s="70" t="s">
        <v>430</v>
      </c>
      <c r="C378" s="71">
        <f>[3]geral!C317</f>
        <v>544.54153635610942</v>
      </c>
      <c r="D378" s="71">
        <f>[3]geral!D317</f>
        <v>576.99802352252561</v>
      </c>
      <c r="E378" s="71">
        <f>[3]geral!E317</f>
        <v>599.5592753230676</v>
      </c>
      <c r="F378" s="71">
        <f>[3]geral!F317</f>
        <v>645.38558698185329</v>
      </c>
      <c r="G378" s="72">
        <f>[3]geral!G317</f>
        <v>684.42377017075705</v>
      </c>
      <c r="I378" s="158"/>
    </row>
    <row r="379" spans="1:9" ht="15" x14ac:dyDescent="0.25">
      <c r="A379" s="1">
        <f t="shared" si="10"/>
        <v>378</v>
      </c>
      <c r="B379" s="65" t="s">
        <v>431</v>
      </c>
      <c r="C379" s="68">
        <f>[3]geral!C318</f>
        <v>552.43488786870842</v>
      </c>
      <c r="D379" s="68">
        <f>[3]geral!D318</f>
        <v>587.58109365720964</v>
      </c>
      <c r="E379" s="68">
        <f>[3]geral!E318</f>
        <v>610.92801659176234</v>
      </c>
      <c r="F379" s="68">
        <f>[3]geral!F318</f>
        <v>659.54426120590244</v>
      </c>
      <c r="G379" s="69">
        <f>[3]geral!G318</f>
        <v>703.13427226646127</v>
      </c>
      <c r="I379" s="158"/>
    </row>
    <row r="380" spans="1:9" ht="15" x14ac:dyDescent="0.25">
      <c r="A380" s="1">
        <f t="shared" si="10"/>
        <v>379</v>
      </c>
      <c r="B380" s="70" t="s">
        <v>432</v>
      </c>
      <c r="C380" s="71">
        <f>[3]geral!C319</f>
        <v>556.82725831381754</v>
      </c>
      <c r="D380" s="71">
        <f>[3]geral!D319</f>
        <v>593.42813327018609</v>
      </c>
      <c r="E380" s="71">
        <f>[3]geral!E319</f>
        <v>617.20110124963628</v>
      </c>
      <c r="F380" s="71">
        <f>[3]geral!F319</f>
        <v>667.35421472284713</v>
      </c>
      <c r="G380" s="72">
        <f>[3]geral!G319</f>
        <v>713.42715337903155</v>
      </c>
      <c r="I380" s="158"/>
    </row>
    <row r="381" spans="1:9" ht="15" x14ac:dyDescent="0.25">
      <c r="A381" s="1">
        <f t="shared" si="10"/>
        <v>380</v>
      </c>
      <c r="B381" s="70" t="s">
        <v>433</v>
      </c>
      <c r="C381" s="71">
        <f>[3]geral!C320</f>
        <v>567.51671875118279</v>
      </c>
      <c r="D381" s="71">
        <f>[3]geral!D320</f>
        <v>604.7554782613945</v>
      </c>
      <c r="E381" s="71">
        <f>[3]geral!E320</f>
        <v>628.71171740295358</v>
      </c>
      <c r="F381" s="71">
        <f>[3]geral!F320</f>
        <v>680.07683295816821</v>
      </c>
      <c r="G381" s="72">
        <f>[3]geral!G320</f>
        <v>727.56155621607707</v>
      </c>
      <c r="I381" s="158"/>
    </row>
    <row r="382" spans="1:9" ht="15.75" thickBot="1" x14ac:dyDescent="0.3">
      <c r="A382" s="1">
        <f t="shared" si="10"/>
        <v>381</v>
      </c>
      <c r="B382" s="73" t="s">
        <v>434</v>
      </c>
      <c r="C382" s="74">
        <f>[3]geral!C321</f>
        <v>568.38278246745142</v>
      </c>
      <c r="D382" s="74">
        <f>[3]geral!D321</f>
        <v>605.69399158971351</v>
      </c>
      <c r="E382" s="74">
        <f>[3]geral!E321</f>
        <v>629.62802452954895</v>
      </c>
      <c r="F382" s="74">
        <f>[3]geral!F321</f>
        <v>681.0374446334398</v>
      </c>
      <c r="G382" s="75">
        <f>[3]geral!G321</f>
        <v>728.66582787813513</v>
      </c>
      <c r="I382" s="158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9FE-AA0F-4FDD-87BA-B36E0265698F}">
  <sheetPr codeName="Plan4">
    <pageSetUpPr autoPageBreaks="0" fitToPage="1"/>
  </sheetPr>
  <dimension ref="A1:H333"/>
  <sheetViews>
    <sheetView showGridLines="0" workbookViewId="0">
      <pane ySplit="2775" topLeftCell="A304" activePane="bottomLeft"/>
      <selection activeCell="D1" sqref="D1:E1"/>
      <selection pane="bottomLeft" activeCell="G318" sqref="G318"/>
    </sheetView>
  </sheetViews>
  <sheetFormatPr defaultRowHeight="12.75" x14ac:dyDescent="0.2"/>
  <cols>
    <col min="1" max="1" width="2.5" style="120" customWidth="1"/>
    <col min="2" max="2" width="11.875" style="120" customWidth="1"/>
    <col min="3" max="4" width="14.875" style="120" customWidth="1"/>
    <col min="5" max="5" width="15.125" style="120" customWidth="1"/>
    <col min="6" max="6" width="9" style="122"/>
    <col min="7" max="7" width="9" style="120"/>
    <col min="8" max="8" width="3.875" style="120" customWidth="1"/>
    <col min="9" max="16384" width="9" style="120"/>
  </cols>
  <sheetData>
    <row r="1" spans="1:6" ht="54.75" customHeight="1" thickBot="1" x14ac:dyDescent="0.25">
      <c r="B1" s="121"/>
      <c r="C1" s="121"/>
      <c r="D1" s="162" t="s">
        <v>357</v>
      </c>
      <c r="E1" s="163"/>
    </row>
    <row r="2" spans="1:6" ht="27" customHeight="1" thickBot="1" x14ac:dyDescent="0.25">
      <c r="B2" s="164" t="s">
        <v>316</v>
      </c>
      <c r="C2" s="165"/>
      <c r="D2" s="165"/>
      <c r="E2" s="165"/>
    </row>
    <row r="3" spans="1:6" ht="7.5" customHeight="1" thickBot="1" x14ac:dyDescent="0.25">
      <c r="B3" s="123"/>
      <c r="C3" s="123"/>
      <c r="D3" s="123"/>
      <c r="E3" s="123"/>
    </row>
    <row r="4" spans="1:6" ht="18.75" customHeight="1" thickBot="1" x14ac:dyDescent="0.25">
      <c r="B4" s="166" t="s">
        <v>262</v>
      </c>
      <c r="C4" s="124" t="s">
        <v>321</v>
      </c>
      <c r="D4" s="124" t="s">
        <v>322</v>
      </c>
      <c r="E4" s="125" t="s">
        <v>323</v>
      </c>
    </row>
    <row r="5" spans="1:6" ht="16.5" customHeight="1" thickBot="1" x14ac:dyDescent="0.25">
      <c r="B5" s="167"/>
      <c r="C5" s="126" t="s">
        <v>0</v>
      </c>
      <c r="D5" s="126" t="s">
        <v>271</v>
      </c>
      <c r="E5" s="127" t="s">
        <v>272</v>
      </c>
    </row>
    <row r="6" spans="1:6" s="133" customFormat="1" ht="18" customHeight="1" thickBot="1" x14ac:dyDescent="0.3">
      <c r="A6" s="128">
        <v>1</v>
      </c>
      <c r="B6" s="129" t="s">
        <v>209</v>
      </c>
      <c r="C6" s="130">
        <f>[2]geral!C5</f>
        <v>100</v>
      </c>
      <c r="D6" s="130">
        <f>[2]geral!D5</f>
        <v>100</v>
      </c>
      <c r="E6" s="131">
        <f>[2]geral!E5</f>
        <v>100</v>
      </c>
      <c r="F6" s="132">
        <v>3</v>
      </c>
    </row>
    <row r="7" spans="1:6" s="133" customFormat="1" ht="18" customHeight="1" x14ac:dyDescent="0.25">
      <c r="A7" s="128">
        <f>A6+1</f>
        <v>2</v>
      </c>
      <c r="B7" s="134" t="s">
        <v>210</v>
      </c>
      <c r="C7" s="135">
        <f>[2]geral!C6</f>
        <v>100.02605367056137</v>
      </c>
      <c r="D7" s="135">
        <f>[2]geral!D6</f>
        <v>100.24306655771061</v>
      </c>
      <c r="E7" s="136">
        <f>[2]geral!E6</f>
        <v>100.42371116848504</v>
      </c>
      <c r="F7" s="132">
        <v>4</v>
      </c>
    </row>
    <row r="8" spans="1:6" s="133" customFormat="1" ht="18" customHeight="1" x14ac:dyDescent="0.25">
      <c r="A8" s="128">
        <f t="shared" ref="A8:A71" si="0">A7+1</f>
        <v>3</v>
      </c>
      <c r="B8" s="137" t="s">
        <v>211</v>
      </c>
      <c r="C8" s="138">
        <f>[2]geral!C7</f>
        <v>101.62935647433714</v>
      </c>
      <c r="D8" s="138">
        <f>[2]geral!D7</f>
        <v>101.88783082901122</v>
      </c>
      <c r="E8" s="139">
        <f>[2]geral!E7</f>
        <v>102.10189889231282</v>
      </c>
      <c r="F8" s="132">
        <v>5</v>
      </c>
    </row>
    <row r="9" spans="1:6" s="133" customFormat="1" ht="18" customHeight="1" x14ac:dyDescent="0.25">
      <c r="A9" s="128">
        <f t="shared" si="0"/>
        <v>4</v>
      </c>
      <c r="B9" s="137" t="s">
        <v>212</v>
      </c>
      <c r="C9" s="138">
        <f>[2]geral!C8</f>
        <v>103.72033054759471</v>
      </c>
      <c r="D9" s="138">
        <f>[2]geral!D8</f>
        <v>103.98078815269416</v>
      </c>
      <c r="E9" s="139">
        <f>[2]geral!E8</f>
        <v>104.19651036895145</v>
      </c>
      <c r="F9" s="132">
        <v>6</v>
      </c>
    </row>
    <row r="10" spans="1:6" s="133" customFormat="1" ht="18" customHeight="1" x14ac:dyDescent="0.25">
      <c r="A10" s="128">
        <f t="shared" si="0"/>
        <v>5</v>
      </c>
      <c r="B10" s="137" t="s">
        <v>213</v>
      </c>
      <c r="C10" s="138">
        <f>[2]geral!C9</f>
        <v>104.1144758201896</v>
      </c>
      <c r="D10" s="138">
        <f>[2]geral!D9</f>
        <v>104.72499708153362</v>
      </c>
      <c r="E10" s="139">
        <f>[2]geral!E9</f>
        <v>105.23236445406845</v>
      </c>
      <c r="F10" s="132">
        <v>7</v>
      </c>
    </row>
    <row r="11" spans="1:6" s="133" customFormat="1" ht="18" customHeight="1" x14ac:dyDescent="0.25">
      <c r="A11" s="128">
        <f t="shared" si="0"/>
        <v>6</v>
      </c>
      <c r="B11" s="137" t="s">
        <v>214</v>
      </c>
      <c r="C11" s="138">
        <f>[2]geral!C10</f>
        <v>103.90404232719402</v>
      </c>
      <c r="D11" s="138">
        <f>[2]geral!D10</f>
        <v>104.52904290979438</v>
      </c>
      <c r="E11" s="139">
        <f>[2]geral!E10</f>
        <v>105.0501790622137</v>
      </c>
      <c r="F11" s="132">
        <v>8</v>
      </c>
    </row>
    <row r="12" spans="1:6" s="133" customFormat="1" ht="18" customHeight="1" x14ac:dyDescent="0.25">
      <c r="A12" s="128">
        <f t="shared" si="0"/>
        <v>7</v>
      </c>
      <c r="B12" s="137" t="s">
        <v>215</v>
      </c>
      <c r="C12" s="138">
        <f>[2]geral!C11</f>
        <v>103.65352626410406</v>
      </c>
      <c r="D12" s="138">
        <f>[2]geral!D11</f>
        <v>104.21218084485434</v>
      </c>
      <c r="E12" s="139">
        <f>[2]geral!E11</f>
        <v>104.67747980344801</v>
      </c>
      <c r="F12" s="132">
        <v>9</v>
      </c>
    </row>
    <row r="13" spans="1:6" s="133" customFormat="1" ht="18" customHeight="1" x14ac:dyDescent="0.25">
      <c r="A13" s="128">
        <f t="shared" si="0"/>
        <v>8</v>
      </c>
      <c r="B13" s="137" t="s">
        <v>216</v>
      </c>
      <c r="C13" s="138">
        <f>[2]geral!C12</f>
        <v>103.94746511146295</v>
      </c>
      <c r="D13" s="138">
        <f>[2]geral!D12</f>
        <v>104.5019428647666</v>
      </c>
      <c r="E13" s="139">
        <f>[2]geral!E12</f>
        <v>104.96377113350546</v>
      </c>
      <c r="F13" s="132">
        <v>10</v>
      </c>
    </row>
    <row r="14" spans="1:6" s="133" customFormat="1" ht="18" customHeight="1" x14ac:dyDescent="0.25">
      <c r="A14" s="128">
        <f t="shared" si="0"/>
        <v>9</v>
      </c>
      <c r="B14" s="137" t="s">
        <v>217</v>
      </c>
      <c r="C14" s="138">
        <f>[2]geral!C13</f>
        <v>104.54202323452979</v>
      </c>
      <c r="D14" s="138">
        <f>[2]geral!D13</f>
        <v>105.69851408368494</v>
      </c>
      <c r="E14" s="139">
        <f>[2]geral!E13</f>
        <v>106.66278004497377</v>
      </c>
      <c r="F14" s="132">
        <v>11</v>
      </c>
    </row>
    <row r="15" spans="1:6" s="133" customFormat="1" ht="18" customHeight="1" x14ac:dyDescent="0.25">
      <c r="A15" s="128">
        <f t="shared" si="0"/>
        <v>10</v>
      </c>
      <c r="B15" s="137" t="s">
        <v>218</v>
      </c>
      <c r="C15" s="138">
        <f>[2]geral!C14</f>
        <v>104.15789860445852</v>
      </c>
      <c r="D15" s="138">
        <f>[2]geral!D14</f>
        <v>105.20508480229476</v>
      </c>
      <c r="E15" s="139">
        <f>[2]geral!E14</f>
        <v>106.07666361289247</v>
      </c>
      <c r="F15" s="132">
        <v>12</v>
      </c>
    </row>
    <row r="16" spans="1:6" s="133" customFormat="1" ht="18" customHeight="1" x14ac:dyDescent="0.25">
      <c r="A16" s="128">
        <f t="shared" si="0"/>
        <v>11</v>
      </c>
      <c r="B16" s="137" t="s">
        <v>219</v>
      </c>
      <c r="C16" s="138">
        <f>[2]geral!C15</f>
        <v>104.44181680929383</v>
      </c>
      <c r="D16" s="138">
        <f>[2]geral!D15</f>
        <v>105.42542901455899</v>
      </c>
      <c r="E16" s="139">
        <f>[2]geral!E15</f>
        <v>106.24427417339885</v>
      </c>
      <c r="F16" s="132">
        <v>1</v>
      </c>
    </row>
    <row r="17" spans="1:6" s="133" customFormat="1" ht="18" customHeight="1" x14ac:dyDescent="0.25">
      <c r="A17" s="128">
        <f t="shared" si="0"/>
        <v>12</v>
      </c>
      <c r="B17" s="137" t="s">
        <v>220</v>
      </c>
      <c r="C17" s="138">
        <f>[2]geral!C16</f>
        <v>104.7557969416999</v>
      </c>
      <c r="D17" s="138">
        <f>[2]geral!D16</f>
        <v>105.72561412871271</v>
      </c>
      <c r="E17" s="139">
        <f>[2]geral!E16</f>
        <v>106.5295244440743</v>
      </c>
      <c r="F17" s="132">
        <v>2</v>
      </c>
    </row>
    <row r="18" spans="1:6" s="133" customFormat="1" ht="18" customHeight="1" x14ac:dyDescent="0.25">
      <c r="A18" s="128">
        <f t="shared" si="0"/>
        <v>13</v>
      </c>
      <c r="B18" s="137" t="s">
        <v>221</v>
      </c>
      <c r="C18" s="138">
        <f>[2]geral!C17</f>
        <v>104.57876559044966</v>
      </c>
      <c r="D18" s="138">
        <f>[2]geral!D17</f>
        <v>105.49630605540084</v>
      </c>
      <c r="E18" s="139">
        <f>[2]geral!E17</f>
        <v>106.25884900474722</v>
      </c>
      <c r="F18" s="132">
        <v>3</v>
      </c>
    </row>
    <row r="19" spans="1:6" s="133" customFormat="1" ht="18" customHeight="1" x14ac:dyDescent="0.25">
      <c r="A19" s="128">
        <f t="shared" si="0"/>
        <v>14</v>
      </c>
      <c r="B19" s="137" t="s">
        <v>222</v>
      </c>
      <c r="C19" s="138">
        <f>[2]geral!C18</f>
        <v>105.15328242846932</v>
      </c>
      <c r="D19" s="138">
        <f>[2]geral!D18</f>
        <v>106.16129946800528</v>
      </c>
      <c r="E19" s="139">
        <f>[2]geral!E18</f>
        <v>107.00008328475056</v>
      </c>
      <c r="F19" s="132">
        <v>4</v>
      </c>
    </row>
    <row r="20" spans="1:6" s="133" customFormat="1" ht="18" customHeight="1" x14ac:dyDescent="0.25">
      <c r="A20" s="128">
        <f t="shared" si="0"/>
        <v>15</v>
      </c>
      <c r="B20" s="137" t="s">
        <v>223</v>
      </c>
      <c r="C20" s="138">
        <f>[2]geral!C19</f>
        <v>109.57906620972537</v>
      </c>
      <c r="D20" s="138">
        <f>[2]geral!D19</f>
        <v>110.62655304104199</v>
      </c>
      <c r="E20" s="139">
        <f>[2]geral!E19</f>
        <v>111.40376447072542</v>
      </c>
      <c r="F20" s="132">
        <v>5</v>
      </c>
    </row>
    <row r="21" spans="1:6" s="133" customFormat="1" ht="18" customHeight="1" x14ac:dyDescent="0.25">
      <c r="A21" s="128">
        <f t="shared" si="0"/>
        <v>16</v>
      </c>
      <c r="B21" s="137" t="s">
        <v>224</v>
      </c>
      <c r="C21" s="138">
        <f>[2]geral!C20</f>
        <v>109.95317019727305</v>
      </c>
      <c r="D21" s="138">
        <f>[2]geral!D20</f>
        <v>111.09767690075546</v>
      </c>
      <c r="E21" s="139">
        <f>[2]geral!E20</f>
        <v>112.04922128758224</v>
      </c>
      <c r="F21" s="132">
        <v>6</v>
      </c>
    </row>
    <row r="22" spans="1:6" s="133" customFormat="1" ht="18" customHeight="1" x14ac:dyDescent="0.25">
      <c r="A22" s="128">
        <f t="shared" si="0"/>
        <v>17</v>
      </c>
      <c r="B22" s="137" t="s">
        <v>225</v>
      </c>
      <c r="C22" s="138">
        <f>[2]geral!C21</f>
        <v>109.75275734680108</v>
      </c>
      <c r="D22" s="138">
        <f>[2]geral!D21</f>
        <v>111.05389990494139</v>
      </c>
      <c r="E22" s="139">
        <f>[2]geral!E21</f>
        <v>112.13667027567253</v>
      </c>
      <c r="F22" s="132">
        <v>7</v>
      </c>
    </row>
    <row r="23" spans="1:6" s="133" customFormat="1" ht="18" customHeight="1" x14ac:dyDescent="0.25">
      <c r="A23" s="128">
        <f t="shared" si="0"/>
        <v>18</v>
      </c>
      <c r="B23" s="137" t="s">
        <v>226</v>
      </c>
      <c r="C23" s="138">
        <f>[2]geral!C22</f>
        <v>109.74941713262655</v>
      </c>
      <c r="D23" s="138">
        <f>[2]geral!D22</f>
        <v>111.01429214682388</v>
      </c>
      <c r="E23" s="139">
        <f>[2]geral!E22</f>
        <v>112.06691929707672</v>
      </c>
      <c r="F23" s="132">
        <v>8</v>
      </c>
    </row>
    <row r="24" spans="1:6" s="133" customFormat="1" ht="18" customHeight="1" x14ac:dyDescent="0.25">
      <c r="A24" s="128">
        <f t="shared" si="0"/>
        <v>19</v>
      </c>
      <c r="B24" s="137" t="s">
        <v>227</v>
      </c>
      <c r="C24" s="138">
        <f>[2]geral!C23</f>
        <v>111.23581244029367</v>
      </c>
      <c r="D24" s="138">
        <f>[2]geral!D23</f>
        <v>112.67781798775911</v>
      </c>
      <c r="E24" s="139">
        <f>[2]geral!E23</f>
        <v>113.87523944365786</v>
      </c>
      <c r="F24" s="132">
        <v>9</v>
      </c>
    </row>
    <row r="25" spans="1:6" s="133" customFormat="1" ht="18" customHeight="1" x14ac:dyDescent="0.25">
      <c r="A25" s="128">
        <f t="shared" si="0"/>
        <v>20</v>
      </c>
      <c r="B25" s="137" t="s">
        <v>228</v>
      </c>
      <c r="C25" s="138">
        <f>[2]geral!C24</f>
        <v>110.83498673934974</v>
      </c>
      <c r="D25" s="138">
        <f>[2]geral!D24</f>
        <v>112.34427897203277</v>
      </c>
      <c r="E25" s="139">
        <f>[2]geral!E24</f>
        <v>113.6003997668027</v>
      </c>
      <c r="F25" s="132">
        <v>10</v>
      </c>
    </row>
    <row r="26" spans="1:6" s="133" customFormat="1" ht="18" customHeight="1" x14ac:dyDescent="0.25">
      <c r="A26" s="128">
        <f t="shared" si="0"/>
        <v>21</v>
      </c>
      <c r="B26" s="137" t="s">
        <v>229</v>
      </c>
      <c r="C26" s="138">
        <f>[2]geral!C25</f>
        <v>110.75148138498641</v>
      </c>
      <c r="D26" s="138">
        <f>[2]geral!D25</f>
        <v>112.33802511548789</v>
      </c>
      <c r="E26" s="139">
        <f>[2]geral!E25</f>
        <v>113.6576580328142</v>
      </c>
      <c r="F26" s="132">
        <v>11</v>
      </c>
    </row>
    <row r="27" spans="1:6" s="133" customFormat="1" ht="18" customHeight="1" x14ac:dyDescent="0.25">
      <c r="A27" s="128">
        <f t="shared" si="0"/>
        <v>22</v>
      </c>
      <c r="B27" s="137" t="s">
        <v>230</v>
      </c>
      <c r="C27" s="138">
        <f>[2]geral!C26</f>
        <v>110.49762510772193</v>
      </c>
      <c r="D27" s="138">
        <f>[2]geral!D26</f>
        <v>112.0107399563064</v>
      </c>
      <c r="E27" s="139">
        <f>[2]geral!E26</f>
        <v>113.26621970517201</v>
      </c>
      <c r="F27" s="132">
        <v>12</v>
      </c>
    </row>
    <row r="28" spans="1:6" s="133" customFormat="1" ht="18" customHeight="1" x14ac:dyDescent="0.25">
      <c r="A28" s="128">
        <f t="shared" si="0"/>
        <v>23</v>
      </c>
      <c r="B28" s="137" t="s">
        <v>231</v>
      </c>
      <c r="C28" s="138">
        <f>[2]geral!C27</f>
        <v>111.13894622923223</v>
      </c>
      <c r="D28" s="138">
        <f>[2]geral!D27</f>
        <v>112.73201807781466</v>
      </c>
      <c r="E28" s="139">
        <f>[2]geral!E27</f>
        <v>114.05430165736654</v>
      </c>
      <c r="F28" s="132">
        <v>1</v>
      </c>
    </row>
    <row r="29" spans="1:6" s="133" customFormat="1" ht="18" customHeight="1" x14ac:dyDescent="0.25">
      <c r="A29" s="128">
        <f t="shared" si="0"/>
        <v>24</v>
      </c>
      <c r="B29" s="137" t="s">
        <v>232</v>
      </c>
      <c r="C29" s="138">
        <f>[2]geral!C29</f>
        <v>111.44979167746894</v>
      </c>
      <c r="D29" s="138">
        <f>[2]geral!D29</f>
        <v>113.12210148295421</v>
      </c>
      <c r="E29" s="139">
        <f>[2]geral!E29</f>
        <v>114.51079054884968</v>
      </c>
      <c r="F29" s="132">
        <v>2</v>
      </c>
    </row>
    <row r="30" spans="1:6" s="133" customFormat="1" ht="18" customHeight="1" x14ac:dyDescent="0.25">
      <c r="A30" s="128">
        <f t="shared" si="0"/>
        <v>25</v>
      </c>
      <c r="B30" s="137" t="s">
        <v>233</v>
      </c>
      <c r="C30" s="138">
        <f>[2]geral!C30</f>
        <v>111.376258345628</v>
      </c>
      <c r="D30" s="138">
        <f>[2]geral!D30</f>
        <v>113.1471335731236</v>
      </c>
      <c r="E30" s="139">
        <f>[2]geral!E30</f>
        <v>114.61913113468779</v>
      </c>
      <c r="F30" s="132">
        <v>3</v>
      </c>
    </row>
    <row r="31" spans="1:6" s="133" customFormat="1" ht="18" customHeight="1" x14ac:dyDescent="0.25">
      <c r="A31" s="128">
        <f t="shared" si="0"/>
        <v>26</v>
      </c>
      <c r="B31" s="137" t="s">
        <v>234</v>
      </c>
      <c r="C31" s="138">
        <f>[2]geral!C31</f>
        <v>111.65033712794424</v>
      </c>
      <c r="D31" s="138">
        <f>[2]geral!D31</f>
        <v>113.71661362447706</v>
      </c>
      <c r="E31" s="139">
        <f>[2]geral!E31</f>
        <v>115.43376900127804</v>
      </c>
      <c r="F31" s="132">
        <v>4</v>
      </c>
    </row>
    <row r="32" spans="1:6" s="133" customFormat="1" ht="18" customHeight="1" x14ac:dyDescent="0.25">
      <c r="A32" s="128">
        <f t="shared" si="0"/>
        <v>27</v>
      </c>
      <c r="B32" s="137" t="s">
        <v>235</v>
      </c>
      <c r="C32" s="138">
        <f>[2]geral!C32</f>
        <v>116.60046733050936</v>
      </c>
      <c r="D32" s="138">
        <f>[2]geral!D32</f>
        <v>118.78978389880527</v>
      </c>
      <c r="E32" s="139">
        <f>[2]geral!E32</f>
        <v>120.60807371144914</v>
      </c>
      <c r="F32" s="132">
        <v>5</v>
      </c>
    </row>
    <row r="33" spans="1:6" s="133" customFormat="1" ht="18" customHeight="1" x14ac:dyDescent="0.25">
      <c r="A33" s="128">
        <f t="shared" si="0"/>
        <v>28</v>
      </c>
      <c r="B33" s="137" t="s">
        <v>236</v>
      </c>
      <c r="C33" s="138">
        <f>[2]geral!C33</f>
        <v>116.6405764206044</v>
      </c>
      <c r="D33" s="138">
        <f>[2]geral!D33</f>
        <v>118.83984807914403</v>
      </c>
      <c r="E33" s="139">
        <f>[2]geral!E33</f>
        <v>120.66120226796589</v>
      </c>
      <c r="F33" s="132">
        <v>6</v>
      </c>
    </row>
    <row r="34" spans="1:6" s="133" customFormat="1" ht="18" customHeight="1" x14ac:dyDescent="0.25">
      <c r="A34" s="128">
        <f t="shared" si="0"/>
        <v>29</v>
      </c>
      <c r="B34" s="137" t="s">
        <v>237</v>
      </c>
      <c r="C34" s="138">
        <f>[2]geral!C34</f>
        <v>117.268952165427</v>
      </c>
      <c r="D34" s="138">
        <f>[2]geral!D34</f>
        <v>119.87242179863107</v>
      </c>
      <c r="E34" s="139">
        <f>[2]geral!E34</f>
        <v>122.03525258258551</v>
      </c>
      <c r="F34" s="132">
        <v>7</v>
      </c>
    </row>
    <row r="35" spans="1:6" s="133" customFormat="1" ht="18" customHeight="1" x14ac:dyDescent="0.25">
      <c r="A35" s="128">
        <f t="shared" si="0"/>
        <v>30</v>
      </c>
      <c r="B35" s="137" t="s">
        <v>238</v>
      </c>
      <c r="C35" s="138">
        <f>[2]geral!C35</f>
        <v>117.37925216318841</v>
      </c>
      <c r="D35" s="138">
        <f>[2]geral!D35</f>
        <v>120.04973243733086</v>
      </c>
      <c r="E35" s="139">
        <f>[2]geral!E35</f>
        <v>122.26651806389373</v>
      </c>
      <c r="F35" s="132">
        <v>8</v>
      </c>
    </row>
    <row r="36" spans="1:6" s="133" customFormat="1" ht="18" customHeight="1" x14ac:dyDescent="0.25">
      <c r="A36" s="128">
        <f t="shared" si="0"/>
        <v>31</v>
      </c>
      <c r="B36" s="137" t="s">
        <v>239</v>
      </c>
      <c r="C36" s="138">
        <f>[2]geral!C36</f>
        <v>117.56642791696535</v>
      </c>
      <c r="D36" s="138">
        <f>[2]geral!D36</f>
        <v>120.30631136156704</v>
      </c>
      <c r="E36" s="139">
        <f>[2]geral!E36</f>
        <v>122.59570676701715</v>
      </c>
      <c r="F36" s="132">
        <v>9</v>
      </c>
    </row>
    <row r="37" spans="1:6" s="133" customFormat="1" ht="18" customHeight="1" x14ac:dyDescent="0.25">
      <c r="A37" s="128">
        <f t="shared" si="0"/>
        <v>32</v>
      </c>
      <c r="B37" s="137" t="s">
        <v>240</v>
      </c>
      <c r="C37" s="138">
        <f>[2]geral!C37</f>
        <v>118.63600365283358</v>
      </c>
      <c r="D37" s="138">
        <f>[2]geral!D37</f>
        <v>121.52245374229621</v>
      </c>
      <c r="E37" s="139">
        <f>[2]geral!E37</f>
        <v>123.9187119979246</v>
      </c>
      <c r="F37" s="132">
        <v>10</v>
      </c>
    </row>
    <row r="38" spans="1:6" s="133" customFormat="1" ht="18" customHeight="1" x14ac:dyDescent="0.25">
      <c r="A38" s="128">
        <f t="shared" si="0"/>
        <v>33</v>
      </c>
      <c r="B38" s="137" t="s">
        <v>241</v>
      </c>
      <c r="C38" s="138">
        <f>[2]geral!C38</f>
        <v>119.96628847431968</v>
      </c>
      <c r="D38" s="138">
        <f>[2]geral!D38</f>
        <v>123.94639447369809</v>
      </c>
      <c r="E38" s="139">
        <f>[2]geral!E38</f>
        <v>127.23872591202071</v>
      </c>
      <c r="F38" s="132">
        <v>11</v>
      </c>
    </row>
    <row r="39" spans="1:6" s="133" customFormat="1" ht="18" customHeight="1" x14ac:dyDescent="0.25">
      <c r="A39" s="128">
        <f t="shared" si="0"/>
        <v>34</v>
      </c>
      <c r="B39" s="137" t="s">
        <v>242</v>
      </c>
      <c r="C39" s="138">
        <f>[2]geral!C39</f>
        <v>120.30721574012767</v>
      </c>
      <c r="D39" s="138">
        <f>[2]geral!D39</f>
        <v>124.71821725392071</v>
      </c>
      <c r="E39" s="139">
        <f>[2]geral!E39</f>
        <v>128.35755080807942</v>
      </c>
      <c r="F39" s="132">
        <v>12</v>
      </c>
    </row>
    <row r="40" spans="1:6" s="133" customFormat="1" ht="18" customHeight="1" x14ac:dyDescent="0.25">
      <c r="A40" s="128">
        <f t="shared" si="0"/>
        <v>35</v>
      </c>
      <c r="B40" s="137" t="s">
        <v>243</v>
      </c>
      <c r="C40" s="138">
        <f>[2]geral!C40</f>
        <v>121.77788237694647</v>
      </c>
      <c r="D40" s="138">
        <f>[2]geral!D40</f>
        <v>126.97110536916516</v>
      </c>
      <c r="E40" s="139">
        <f>[2]geral!E40</f>
        <v>131.2712875252827</v>
      </c>
      <c r="F40" s="132">
        <v>1</v>
      </c>
    </row>
    <row r="41" spans="1:6" s="133" customFormat="1" ht="18" customHeight="1" x14ac:dyDescent="0.25">
      <c r="A41" s="128">
        <f t="shared" si="0"/>
        <v>36</v>
      </c>
      <c r="B41" s="137" t="s">
        <v>244</v>
      </c>
      <c r="C41" s="138">
        <f>[2]geral!C41</f>
        <v>122.99452477649659</v>
      </c>
      <c r="D41" s="138">
        <f>[2]geral!D41</f>
        <v>128.41253656141876</v>
      </c>
      <c r="E41" s="139">
        <f>[2]geral!E41</f>
        <v>132.90368846767007</v>
      </c>
      <c r="F41" s="132">
        <v>2</v>
      </c>
    </row>
    <row r="42" spans="1:6" s="133" customFormat="1" ht="18" customHeight="1" x14ac:dyDescent="0.25">
      <c r="A42" s="128">
        <f t="shared" si="0"/>
        <v>37</v>
      </c>
      <c r="B42" s="137" t="s">
        <v>245</v>
      </c>
      <c r="C42" s="138">
        <f>[2]geral!C42</f>
        <v>124.10420960245987</v>
      </c>
      <c r="D42" s="138">
        <f>[2]geral!D42</f>
        <v>129.70377521265607</v>
      </c>
      <c r="E42" s="139">
        <f>[2]geral!E42</f>
        <v>134.34440991203618</v>
      </c>
      <c r="F42" s="132">
        <v>3</v>
      </c>
    </row>
    <row r="43" spans="1:6" s="133" customFormat="1" ht="18" customHeight="1" x14ac:dyDescent="0.25">
      <c r="A43" s="128">
        <f t="shared" si="0"/>
        <v>38</v>
      </c>
      <c r="B43" s="137" t="s">
        <v>246</v>
      </c>
      <c r="C43" s="138">
        <f>[2]geral!C43</f>
        <v>124.00727930139681</v>
      </c>
      <c r="D43" s="138">
        <f>[2]geral!D43</f>
        <v>129.58070076932327</v>
      </c>
      <c r="E43" s="139">
        <f>[2]geral!E43</f>
        <v>134.20585897053175</v>
      </c>
      <c r="F43" s="132">
        <v>4</v>
      </c>
    </row>
    <row r="44" spans="1:6" s="133" customFormat="1" ht="18" customHeight="1" x14ac:dyDescent="0.25">
      <c r="A44" s="128">
        <f t="shared" si="0"/>
        <v>39</v>
      </c>
      <c r="B44" s="137" t="s">
        <v>247</v>
      </c>
      <c r="C44" s="138">
        <f>[2]geral!C44</f>
        <v>128.59642769310639</v>
      </c>
      <c r="D44" s="138">
        <f>[2]geral!D44</f>
        <v>133.74437176749726</v>
      </c>
      <c r="E44" s="139">
        <f>[2]geral!E44</f>
        <v>138.02069767571527</v>
      </c>
      <c r="F44" s="132">
        <v>5</v>
      </c>
    </row>
    <row r="45" spans="1:6" s="133" customFormat="1" ht="18" customHeight="1" x14ac:dyDescent="0.25">
      <c r="A45" s="128">
        <f t="shared" si="0"/>
        <v>40</v>
      </c>
      <c r="B45" s="137" t="s">
        <v>248</v>
      </c>
      <c r="C45" s="138">
        <f>[2]geral!C45</f>
        <v>128.24547315477463</v>
      </c>
      <c r="D45" s="138">
        <f>[2]geral!D45</f>
        <v>133.27293406930724</v>
      </c>
      <c r="E45" s="139">
        <f>[2]geral!E45</f>
        <v>137.44461744524924</v>
      </c>
      <c r="F45" s="132">
        <v>6</v>
      </c>
    </row>
    <row r="46" spans="1:6" s="133" customFormat="1" ht="18" customHeight="1" x14ac:dyDescent="0.25">
      <c r="A46" s="128">
        <f t="shared" si="0"/>
        <v>41</v>
      </c>
      <c r="B46" s="137" t="s">
        <v>249</v>
      </c>
      <c r="C46" s="138">
        <f>[2]geral!C46</f>
        <v>132.77111548716704</v>
      </c>
      <c r="D46" s="138">
        <f>[2]geral!D46</f>
        <v>137.88301067550188</v>
      </c>
      <c r="E46" s="139">
        <f>[2]geral!E46</f>
        <v>142.13034778274664</v>
      </c>
      <c r="F46" s="132">
        <v>7</v>
      </c>
    </row>
    <row r="47" spans="1:6" s="133" customFormat="1" ht="18" customHeight="1" x14ac:dyDescent="0.25">
      <c r="A47" s="128">
        <f t="shared" si="0"/>
        <v>42</v>
      </c>
      <c r="B47" s="137" t="s">
        <v>250</v>
      </c>
      <c r="C47" s="138">
        <f>[2]geral!C47</f>
        <v>133.84737607138447</v>
      </c>
      <c r="D47" s="138">
        <f>[2]geral!D47</f>
        <v>139.08455100363224</v>
      </c>
      <c r="E47" s="139">
        <f>[2]geral!E47</f>
        <v>143.43668523121744</v>
      </c>
      <c r="F47" s="132">
        <v>8</v>
      </c>
    </row>
    <row r="48" spans="1:6" s="133" customFormat="1" ht="18" customHeight="1" x14ac:dyDescent="0.25">
      <c r="A48" s="128">
        <f t="shared" si="0"/>
        <v>43</v>
      </c>
      <c r="B48" s="137" t="s">
        <v>251</v>
      </c>
      <c r="C48" s="138">
        <f>[2]geral!C48</f>
        <v>134.18830333719245</v>
      </c>
      <c r="D48" s="138">
        <f>[2]geral!D48</f>
        <v>139.33069989029786</v>
      </c>
      <c r="E48" s="139">
        <f>[2]geral!E48</f>
        <v>143.60336305558374</v>
      </c>
      <c r="F48" s="132">
        <v>9</v>
      </c>
    </row>
    <row r="49" spans="1:6" ht="18" customHeight="1" x14ac:dyDescent="0.25">
      <c r="A49" s="128">
        <f t="shared" si="0"/>
        <v>44</v>
      </c>
      <c r="B49" s="140" t="s">
        <v>2</v>
      </c>
      <c r="C49" s="138">
        <f>[2]geral!C49</f>
        <v>136.07008814748562</v>
      </c>
      <c r="D49" s="138">
        <f>[2]geral!D49</f>
        <v>141.52726580266116</v>
      </c>
      <c r="E49" s="139">
        <f>[2]geral!E49</f>
        <v>146.06186096498655</v>
      </c>
      <c r="F49" s="132">
        <v>10</v>
      </c>
    </row>
    <row r="50" spans="1:6" ht="18" customHeight="1" x14ac:dyDescent="0.25">
      <c r="A50" s="128">
        <f t="shared" si="0"/>
        <v>45</v>
      </c>
      <c r="B50" s="140" t="s">
        <v>3</v>
      </c>
      <c r="C50" s="138">
        <f>[2]geral!C50</f>
        <v>136.24723662873879</v>
      </c>
      <c r="D50" s="138">
        <f>[2]geral!D50</f>
        <v>141.72960853153035</v>
      </c>
      <c r="E50" s="139">
        <f>[2]geral!E50</f>
        <v>146.28062560946728</v>
      </c>
      <c r="F50" s="132">
        <v>11</v>
      </c>
    </row>
    <row r="51" spans="1:6" ht="18" customHeight="1" x14ac:dyDescent="0.25">
      <c r="A51" s="128">
        <f t="shared" si="0"/>
        <v>46</v>
      </c>
      <c r="B51" s="140" t="s">
        <v>4</v>
      </c>
      <c r="C51" s="138">
        <f>[2]geral!C51</f>
        <v>134.99716998744282</v>
      </c>
      <c r="D51" s="138">
        <f>[2]geral!D51</f>
        <v>140.18596297108508</v>
      </c>
      <c r="E51" s="139">
        <f>[2]geral!E51</f>
        <v>144.49404767954113</v>
      </c>
      <c r="F51" s="132">
        <v>12</v>
      </c>
    </row>
    <row r="52" spans="1:6" ht="18" customHeight="1" x14ac:dyDescent="0.25">
      <c r="A52" s="128">
        <f t="shared" si="0"/>
        <v>47</v>
      </c>
      <c r="B52" s="140" t="s">
        <v>5</v>
      </c>
      <c r="C52" s="138">
        <f>[2]geral!C52</f>
        <v>136.29068814300845</v>
      </c>
      <c r="D52" s="138">
        <f>[2]geral!D52</f>
        <v>141.63573819339513</v>
      </c>
      <c r="E52" s="139">
        <f>[2]geral!E52</f>
        <v>146.07436180181401</v>
      </c>
      <c r="F52" s="132">
        <v>1</v>
      </c>
    </row>
    <row r="53" spans="1:6" ht="18" customHeight="1" x14ac:dyDescent="0.25">
      <c r="A53" s="128">
        <f t="shared" si="0"/>
        <v>48</v>
      </c>
      <c r="B53" s="140" t="s">
        <v>6</v>
      </c>
      <c r="C53" s="138">
        <f>[2]geral!C53</f>
        <v>137.2633335778136</v>
      </c>
      <c r="D53" s="138">
        <f>[2]geral!D53</f>
        <v>142.88734270186427</v>
      </c>
      <c r="E53" s="139">
        <f>[2]geral!E53</f>
        <v>147.55779443867399</v>
      </c>
      <c r="F53" s="132">
        <v>2</v>
      </c>
    </row>
    <row r="54" spans="1:6" ht="18" customHeight="1" x14ac:dyDescent="0.25">
      <c r="A54" s="128">
        <f t="shared" si="0"/>
        <v>49</v>
      </c>
      <c r="B54" s="140" t="s">
        <v>7</v>
      </c>
      <c r="C54" s="138">
        <f>[2]geral!C54</f>
        <v>138.46994870483991</v>
      </c>
      <c r="D54" s="138">
        <f>[2]geral!D54</f>
        <v>144.22655952592623</v>
      </c>
      <c r="E54" s="139">
        <f>[2]geral!E54</f>
        <v>149.00789151066076</v>
      </c>
      <c r="F54" s="132">
        <v>3</v>
      </c>
    </row>
    <row r="55" spans="1:6" ht="18" customHeight="1" x14ac:dyDescent="0.25">
      <c r="A55" s="128">
        <f t="shared" si="0"/>
        <v>50</v>
      </c>
      <c r="B55" s="140" t="s">
        <v>8</v>
      </c>
      <c r="C55" s="138">
        <f>[2]geral!C55</f>
        <v>137.94184568525503</v>
      </c>
      <c r="D55" s="138">
        <f>[2]geral!D55</f>
        <v>143.60701529423403</v>
      </c>
      <c r="E55" s="139">
        <f>[2]geral!E55</f>
        <v>148.31201159393149</v>
      </c>
      <c r="F55" s="132">
        <v>4</v>
      </c>
    </row>
    <row r="56" spans="1:6" ht="18" customHeight="1" x14ac:dyDescent="0.25">
      <c r="A56" s="128">
        <f t="shared" si="0"/>
        <v>51</v>
      </c>
      <c r="B56" s="140" t="s">
        <v>9</v>
      </c>
      <c r="C56" s="138">
        <f>[2]geral!C56</f>
        <v>143.20616376023142</v>
      </c>
      <c r="D56" s="138">
        <f>[2]geral!D56</f>
        <v>148.85123818471968</v>
      </c>
      <c r="E56" s="139">
        <f>[2]geral!E56</f>
        <v>153.54257006982618</v>
      </c>
      <c r="F56" s="132">
        <v>5</v>
      </c>
    </row>
    <row r="57" spans="1:6" ht="18" customHeight="1" x14ac:dyDescent="0.25">
      <c r="A57" s="128">
        <f t="shared" si="0"/>
        <v>52</v>
      </c>
      <c r="B57" s="140" t="s">
        <v>10</v>
      </c>
      <c r="C57" s="138">
        <f>[2]geral!C57</f>
        <v>144.67014554870104</v>
      </c>
      <c r="D57" s="138">
        <f>[2]geral!D57</f>
        <v>151.07700820228064</v>
      </c>
      <c r="E57" s="139">
        <f>[2]geral!E57</f>
        <v>156.40005302130581</v>
      </c>
      <c r="F57" s="132">
        <v>6</v>
      </c>
    </row>
    <row r="58" spans="1:6" ht="18" customHeight="1" x14ac:dyDescent="0.25">
      <c r="A58" s="128">
        <f t="shared" si="0"/>
        <v>53</v>
      </c>
      <c r="B58" s="140" t="s">
        <v>11</v>
      </c>
      <c r="C58" s="138">
        <f>[2]geral!C58</f>
        <v>145.24170008255561</v>
      </c>
      <c r="D58" s="138">
        <f>[2]geral!D58</f>
        <v>151.73618657674103</v>
      </c>
      <c r="E58" s="139">
        <f>[2]geral!E58</f>
        <v>157.1334354485175</v>
      </c>
      <c r="F58" s="132">
        <v>7</v>
      </c>
    </row>
    <row r="59" spans="1:6" ht="18" customHeight="1" x14ac:dyDescent="0.25">
      <c r="A59" s="128">
        <f t="shared" si="0"/>
        <v>54</v>
      </c>
      <c r="B59" s="140" t="s">
        <v>12</v>
      </c>
      <c r="C59" s="138">
        <f>[2]geral!C60</f>
        <v>147.20145316091038</v>
      </c>
      <c r="D59" s="138">
        <f>[2]geral!D60</f>
        <v>153.64045921359539</v>
      </c>
      <c r="E59" s="139">
        <f>[2]geral!E60</f>
        <v>158.99867861643864</v>
      </c>
      <c r="F59" s="132">
        <v>8</v>
      </c>
    </row>
    <row r="60" spans="1:6" ht="18" customHeight="1" x14ac:dyDescent="0.25">
      <c r="A60" s="128">
        <f t="shared" si="0"/>
        <v>55</v>
      </c>
      <c r="B60" s="140" t="s">
        <v>13</v>
      </c>
      <c r="C60" s="138">
        <f>[2]geral!C61</f>
        <v>147.2774435863976</v>
      </c>
      <c r="D60" s="138">
        <f>[2]geral!D61</f>
        <v>153.6774929093724</v>
      </c>
      <c r="E60" s="139">
        <f>[2]geral!E61</f>
        <v>159.0306020936402</v>
      </c>
      <c r="F60" s="132">
        <v>9</v>
      </c>
    </row>
    <row r="61" spans="1:6" ht="18" customHeight="1" x14ac:dyDescent="0.25">
      <c r="A61" s="128">
        <f t="shared" si="0"/>
        <v>56</v>
      </c>
      <c r="B61" s="140" t="s">
        <v>14</v>
      </c>
      <c r="C61" s="138">
        <f>[2]geral!C62</f>
        <v>149.28519061769163</v>
      </c>
      <c r="D61" s="138">
        <f>[2]geral!D62</f>
        <v>156.02049139553185</v>
      </c>
      <c r="E61" s="139">
        <f>[2]geral!E62</f>
        <v>161.60728275348225</v>
      </c>
      <c r="F61" s="132">
        <v>10</v>
      </c>
    </row>
    <row r="62" spans="1:6" ht="18" customHeight="1" x14ac:dyDescent="0.25">
      <c r="A62" s="128">
        <f t="shared" si="0"/>
        <v>57</v>
      </c>
      <c r="B62" s="140" t="s">
        <v>15</v>
      </c>
      <c r="C62" s="138">
        <f>[2]geral!C63</f>
        <v>150.33705808627795</v>
      </c>
      <c r="D62" s="138">
        <f>[2]geral!D63</f>
        <v>157.10187531222081</v>
      </c>
      <c r="E62" s="139">
        <f>[2]geral!E63</f>
        <v>162.71700362763255</v>
      </c>
      <c r="F62" s="132">
        <v>11</v>
      </c>
    </row>
    <row r="63" spans="1:6" ht="18" customHeight="1" x14ac:dyDescent="0.25">
      <c r="A63" s="128">
        <f t="shared" si="0"/>
        <v>58</v>
      </c>
      <c r="B63" s="140" t="s">
        <v>16</v>
      </c>
      <c r="C63" s="138">
        <f>[2]geral!C64</f>
        <v>151.42972041486269</v>
      </c>
      <c r="D63" s="138">
        <f>[2]geral!D64</f>
        <v>158.65482162180382</v>
      </c>
      <c r="E63" s="139">
        <f>[2]geral!E64</f>
        <v>164.57008547090541</v>
      </c>
      <c r="F63" s="132">
        <v>12</v>
      </c>
    </row>
    <row r="64" spans="1:6" ht="18" customHeight="1" x14ac:dyDescent="0.25">
      <c r="A64" s="128">
        <f t="shared" si="0"/>
        <v>59</v>
      </c>
      <c r="B64" s="140" t="s">
        <v>17</v>
      </c>
      <c r="C64" s="138">
        <f>[2]geral!C65</f>
        <v>152.48198783305685</v>
      </c>
      <c r="D64" s="138">
        <f>[2]geral!D65</f>
        <v>159.72632988628561</v>
      </c>
      <c r="E64" s="139">
        <f>[2]geral!E65</f>
        <v>165.66718897073315</v>
      </c>
      <c r="F64" s="132">
        <v>1</v>
      </c>
    </row>
    <row r="65" spans="1:6" ht="18" customHeight="1" x14ac:dyDescent="0.25">
      <c r="A65" s="128">
        <f t="shared" si="0"/>
        <v>60</v>
      </c>
      <c r="B65" s="140" t="s">
        <v>18</v>
      </c>
      <c r="C65" s="138">
        <f>[2]geral!C66</f>
        <v>153.37427540811996</v>
      </c>
      <c r="D65" s="138">
        <f>[2]geral!D66</f>
        <v>160.62674247627754</v>
      </c>
      <c r="E65" s="139">
        <f>[2]geral!E66</f>
        <v>166.57746412065262</v>
      </c>
      <c r="F65" s="132">
        <v>2</v>
      </c>
    </row>
    <row r="66" spans="1:6" ht="18" customHeight="1" x14ac:dyDescent="0.25">
      <c r="A66" s="128">
        <f t="shared" si="0"/>
        <v>61</v>
      </c>
      <c r="B66" s="140" t="s">
        <v>19</v>
      </c>
      <c r="C66" s="138">
        <f>[2]geral!C67</f>
        <v>153.99659699789956</v>
      </c>
      <c r="D66" s="138">
        <f>[2]geral!D67</f>
        <v>161.24718032619521</v>
      </c>
      <c r="E66" s="139">
        <f>[2]geral!E67</f>
        <v>167.20301225724555</v>
      </c>
      <c r="F66" s="132">
        <v>3</v>
      </c>
    </row>
    <row r="67" spans="1:6" ht="18" customHeight="1" x14ac:dyDescent="0.25">
      <c r="A67" s="128">
        <f t="shared" si="0"/>
        <v>62</v>
      </c>
      <c r="B67" s="140" t="s">
        <v>20</v>
      </c>
      <c r="C67" s="138">
        <f>[2]geral!C68</f>
        <v>154.49253451160567</v>
      </c>
      <c r="D67" s="138">
        <f>[2]geral!D68</f>
        <v>161.78540337148789</v>
      </c>
      <c r="E67" s="139">
        <f>[2]geral!E68</f>
        <v>167.76547352222582</v>
      </c>
      <c r="F67" s="132">
        <v>4</v>
      </c>
    </row>
    <row r="68" spans="1:6" ht="18" customHeight="1" x14ac:dyDescent="0.25">
      <c r="A68" s="128">
        <f t="shared" si="0"/>
        <v>63</v>
      </c>
      <c r="B68" s="140" t="s">
        <v>21</v>
      </c>
      <c r="C68" s="138">
        <f>[2]geral!C69</f>
        <v>162.76349240147832</v>
      </c>
      <c r="D68" s="138">
        <f>[2]geral!D69</f>
        <v>169.91800296412137</v>
      </c>
      <c r="E68" s="139">
        <f>[2]geral!E69</f>
        <v>175.88467789049514</v>
      </c>
      <c r="F68" s="132">
        <v>5</v>
      </c>
    </row>
    <row r="69" spans="1:6" ht="18" customHeight="1" x14ac:dyDescent="0.25">
      <c r="A69" s="128">
        <f t="shared" si="0"/>
        <v>64</v>
      </c>
      <c r="B69" s="140" t="s">
        <v>22</v>
      </c>
      <c r="C69" s="138">
        <f>[2]geral!C70</f>
        <v>163.47940219948953</v>
      </c>
      <c r="D69" s="138">
        <f>[2]geral!D70</f>
        <v>170.56485818369333</v>
      </c>
      <c r="E69" s="139">
        <f>[2]geral!E70</f>
        <v>176.49426428848733</v>
      </c>
      <c r="F69" s="132">
        <v>6</v>
      </c>
    </row>
    <row r="70" spans="1:6" ht="18" customHeight="1" x14ac:dyDescent="0.25">
      <c r="A70" s="128">
        <f t="shared" si="0"/>
        <v>65</v>
      </c>
      <c r="B70" s="140" t="s">
        <v>23</v>
      </c>
      <c r="C70" s="138">
        <f>[2]geral!C71</f>
        <v>163.91534727202151</v>
      </c>
      <c r="D70" s="138">
        <f>[2]geral!D71</f>
        <v>170.96975992418876</v>
      </c>
      <c r="E70" s="139">
        <f>[2]geral!E71</f>
        <v>176.88342667723046</v>
      </c>
      <c r="F70" s="132">
        <v>7</v>
      </c>
    </row>
    <row r="71" spans="1:6" ht="18" customHeight="1" x14ac:dyDescent="0.25">
      <c r="A71" s="128">
        <f t="shared" si="0"/>
        <v>66</v>
      </c>
      <c r="B71" s="140" t="s">
        <v>24</v>
      </c>
      <c r="C71" s="138">
        <f>[2]geral!C72</f>
        <v>165.3711638445136</v>
      </c>
      <c r="D71" s="138">
        <f>[2]geral!D72</f>
        <v>172.3202553635241</v>
      </c>
      <c r="E71" s="139">
        <f>[2]geral!E72</f>
        <v>178.17860775226609</v>
      </c>
      <c r="F71" s="132">
        <v>8</v>
      </c>
    </row>
    <row r="72" spans="1:6" ht="18" customHeight="1" x14ac:dyDescent="0.25">
      <c r="A72" s="128">
        <f t="shared" ref="A72:A135" si="1">A71+1</f>
        <v>67</v>
      </c>
      <c r="B72" s="140" t="s">
        <v>25</v>
      </c>
      <c r="C72" s="138">
        <f>[2]geral!C73</f>
        <v>180.59324591842818</v>
      </c>
      <c r="D72" s="138">
        <f>[2]geral!D73</f>
        <v>187.73367954591964</v>
      </c>
      <c r="E72" s="139">
        <f>[2]geral!E73</f>
        <v>193.84391406475737</v>
      </c>
      <c r="F72" s="132">
        <v>9</v>
      </c>
    </row>
    <row r="73" spans="1:6" ht="18" customHeight="1" x14ac:dyDescent="0.25">
      <c r="A73" s="128">
        <f t="shared" si="1"/>
        <v>68</v>
      </c>
      <c r="B73" s="140" t="s">
        <v>26</v>
      </c>
      <c r="C73" s="138">
        <f>[2]geral!C75</f>
        <v>173.15009409770639</v>
      </c>
      <c r="D73" s="138">
        <f>[2]geral!D75</f>
        <v>178.84451806001027</v>
      </c>
      <c r="E73" s="139">
        <f>[2]geral!E75</f>
        <v>183.60133979504459</v>
      </c>
      <c r="F73" s="132">
        <v>10</v>
      </c>
    </row>
    <row r="74" spans="1:6" ht="18" customHeight="1" x14ac:dyDescent="0.25">
      <c r="A74" s="128">
        <f t="shared" si="1"/>
        <v>69</v>
      </c>
      <c r="B74" s="140" t="s">
        <v>27</v>
      </c>
      <c r="C74" s="138">
        <f>[2]geral!C76</f>
        <v>175.2142808317586</v>
      </c>
      <c r="D74" s="138">
        <f>[2]geral!D76</f>
        <v>180.97964611694891</v>
      </c>
      <c r="E74" s="139">
        <f>[2]geral!E76</f>
        <v>185.79610408688723</v>
      </c>
      <c r="F74" s="132">
        <v>11</v>
      </c>
    </row>
    <row r="75" spans="1:6" ht="18" customHeight="1" x14ac:dyDescent="0.25">
      <c r="A75" s="128">
        <f t="shared" si="1"/>
        <v>70</v>
      </c>
      <c r="B75" s="140" t="s">
        <v>28</v>
      </c>
      <c r="C75" s="138">
        <f>[2]geral!C77</f>
        <v>175.57844458432371</v>
      </c>
      <c r="D75" s="138">
        <f>[2]geral!D77</f>
        <v>181.32690077807086</v>
      </c>
      <c r="E75" s="139">
        <f>[2]geral!E77</f>
        <v>186.12439827965582</v>
      </c>
      <c r="F75" s="132">
        <v>12</v>
      </c>
    </row>
    <row r="76" spans="1:6" ht="18" customHeight="1" x14ac:dyDescent="0.25">
      <c r="A76" s="128">
        <f t="shared" si="1"/>
        <v>71</v>
      </c>
      <c r="B76" s="140" t="s">
        <v>29</v>
      </c>
      <c r="C76" s="138">
        <f>[2]geral!C78</f>
        <v>175.55002204753814</v>
      </c>
      <c r="D76" s="138">
        <f>[2]geral!D78</f>
        <v>181.42312797332158</v>
      </c>
      <c r="E76" s="139">
        <f>[2]geral!E78</f>
        <v>186.34326107483494</v>
      </c>
      <c r="F76" s="132">
        <v>1</v>
      </c>
    </row>
    <row r="77" spans="1:6" ht="18" customHeight="1" x14ac:dyDescent="0.25">
      <c r="A77" s="128">
        <f t="shared" si="1"/>
        <v>72</v>
      </c>
      <c r="B77" s="140" t="s">
        <v>30</v>
      </c>
      <c r="C77" s="138">
        <f>[2]geral!C79</f>
        <v>176.90009254485287</v>
      </c>
      <c r="D77" s="138">
        <f>[2]geral!D79</f>
        <v>182.78983306528755</v>
      </c>
      <c r="E77" s="139">
        <f>[2]geral!E79</f>
        <v>187.7198466931109</v>
      </c>
      <c r="F77" s="132">
        <v>2</v>
      </c>
    </row>
    <row r="78" spans="1:6" ht="18" customHeight="1" x14ac:dyDescent="0.25">
      <c r="A78" s="128">
        <f t="shared" si="1"/>
        <v>73</v>
      </c>
      <c r="B78" s="140" t="s">
        <v>31</v>
      </c>
      <c r="C78" s="138">
        <f>[2]geral!C80</f>
        <v>176.14334250293692</v>
      </c>
      <c r="D78" s="138">
        <f>[2]geral!D80</f>
        <v>181.88752878518346</v>
      </c>
      <c r="E78" s="139">
        <f>[2]geral!E80</f>
        <v>186.70530513788813</v>
      </c>
      <c r="F78" s="132">
        <v>3</v>
      </c>
    </row>
    <row r="79" spans="1:6" ht="18" customHeight="1" x14ac:dyDescent="0.25">
      <c r="A79" s="128">
        <f t="shared" si="1"/>
        <v>74</v>
      </c>
      <c r="B79" s="140" t="s">
        <v>32</v>
      </c>
      <c r="C79" s="138">
        <f>[2]geral!C81</f>
        <v>174.98867694602311</v>
      </c>
      <c r="D79" s="138">
        <f>[2]geral!D81</f>
        <v>180.81926745819783</v>
      </c>
      <c r="E79" s="139">
        <f>[2]geral!E81</f>
        <v>185.69996809274318</v>
      </c>
      <c r="F79" s="132">
        <v>4</v>
      </c>
    </row>
    <row r="80" spans="1:6" ht="18" customHeight="1" x14ac:dyDescent="0.25">
      <c r="A80" s="128">
        <f t="shared" si="1"/>
        <v>75</v>
      </c>
      <c r="B80" s="140" t="s">
        <v>33</v>
      </c>
      <c r="C80" s="138">
        <f>[2]geral!C82</f>
        <v>177.23228094353422</v>
      </c>
      <c r="D80" s="138">
        <f>[2]geral!D82</f>
        <v>183.68098056913067</v>
      </c>
      <c r="E80" s="139">
        <f>[2]geral!E82</f>
        <v>189.14245486177489</v>
      </c>
      <c r="F80" s="132">
        <v>5</v>
      </c>
    </row>
    <row r="81" spans="1:6" ht="18" customHeight="1" x14ac:dyDescent="0.25">
      <c r="A81" s="128">
        <f t="shared" si="1"/>
        <v>76</v>
      </c>
      <c r="B81" s="140" t="s">
        <v>34</v>
      </c>
      <c r="C81" s="138">
        <f>[2]geral!C83</f>
        <v>177.59466828755023</v>
      </c>
      <c r="D81" s="138">
        <f>[2]geral!D83</f>
        <v>183.81904567535989</v>
      </c>
      <c r="E81" s="139">
        <f>[2]geral!E83</f>
        <v>189.06472788778609</v>
      </c>
      <c r="F81" s="132">
        <v>6</v>
      </c>
    </row>
    <row r="82" spans="1:6" ht="18" customHeight="1" x14ac:dyDescent="0.25">
      <c r="A82" s="128">
        <f t="shared" si="1"/>
        <v>77</v>
      </c>
      <c r="B82" s="140" t="s">
        <v>35</v>
      </c>
      <c r="C82" s="138">
        <f>[2]geral!C84</f>
        <v>178.12048521808333</v>
      </c>
      <c r="D82" s="138">
        <f>[2]geral!D84</f>
        <v>184.08262451452475</v>
      </c>
      <c r="E82" s="139">
        <f>[2]geral!E84</f>
        <v>189.07597784454762</v>
      </c>
      <c r="F82" s="132">
        <v>7</v>
      </c>
    </row>
    <row r="83" spans="1:6" ht="18" customHeight="1" x14ac:dyDescent="0.25">
      <c r="A83" s="128">
        <f t="shared" si="1"/>
        <v>78</v>
      </c>
      <c r="B83" s="140" t="s">
        <v>36</v>
      </c>
      <c r="C83" s="138">
        <f>[2]geral!C85</f>
        <v>178.15601338906532</v>
      </c>
      <c r="D83" s="138">
        <f>[2]geral!D85</f>
        <v>184.04218120057882</v>
      </c>
      <c r="E83" s="139">
        <f>[2]geral!E85</f>
        <v>188.96245555359025</v>
      </c>
      <c r="F83" s="132">
        <v>8</v>
      </c>
    </row>
    <row r="84" spans="1:6" ht="18" customHeight="1" x14ac:dyDescent="0.25">
      <c r="A84" s="128">
        <f t="shared" si="1"/>
        <v>79</v>
      </c>
      <c r="B84" s="140" t="s">
        <v>37</v>
      </c>
      <c r="C84" s="138">
        <f>[2]geral!C86</f>
        <v>179.30712612888101</v>
      </c>
      <c r="D84" s="138">
        <f>[2]geral!D86</f>
        <v>185.28755635070701</v>
      </c>
      <c r="E84" s="139">
        <f>[2]geral!E86</f>
        <v>190.29608679150391</v>
      </c>
      <c r="F84" s="132">
        <v>9</v>
      </c>
    </row>
    <row r="85" spans="1:6" ht="18" customHeight="1" x14ac:dyDescent="0.25">
      <c r="A85" s="128">
        <f t="shared" si="1"/>
        <v>80</v>
      </c>
      <c r="B85" s="140" t="s">
        <v>38</v>
      </c>
      <c r="C85" s="138">
        <f>[2]geral!C87</f>
        <v>179.18633034754231</v>
      </c>
      <c r="D85" s="138">
        <f>[2]geral!D87</f>
        <v>185.04071267593355</v>
      </c>
      <c r="E85" s="139">
        <f>[2]geral!E87</f>
        <v>189.92995183508279</v>
      </c>
      <c r="F85" s="132">
        <v>10</v>
      </c>
    </row>
    <row r="86" spans="1:6" ht="18" customHeight="1" x14ac:dyDescent="0.25">
      <c r="A86" s="128">
        <f t="shared" si="1"/>
        <v>81</v>
      </c>
      <c r="B86" s="140" t="s">
        <v>39</v>
      </c>
      <c r="C86" s="138">
        <f>[2]geral!C88</f>
        <v>179.88801172443615</v>
      </c>
      <c r="D86" s="138">
        <f>[2]geral!D88</f>
        <v>185.35449700827272</v>
      </c>
      <c r="E86" s="139">
        <f>[2]geral!E88</f>
        <v>189.86756571122339</v>
      </c>
      <c r="F86" s="132">
        <v>11</v>
      </c>
    </row>
    <row r="87" spans="1:6" ht="18" customHeight="1" x14ac:dyDescent="0.25">
      <c r="A87" s="128">
        <f t="shared" si="1"/>
        <v>82</v>
      </c>
      <c r="B87" s="140" t="s">
        <v>40</v>
      </c>
      <c r="C87" s="138">
        <f>[2]geral!C89</f>
        <v>180.54883570470071</v>
      </c>
      <c r="D87" s="138">
        <f>[2]geral!D89</f>
        <v>185.86213032814578</v>
      </c>
      <c r="E87" s="139">
        <f>[2]geral!E89</f>
        <v>190.22449615756682</v>
      </c>
      <c r="F87" s="132">
        <v>12</v>
      </c>
    </row>
    <row r="88" spans="1:6" ht="18" customHeight="1" x14ac:dyDescent="0.25">
      <c r="A88" s="128">
        <f t="shared" si="1"/>
        <v>83</v>
      </c>
      <c r="B88" s="140" t="s">
        <v>41</v>
      </c>
      <c r="C88" s="138">
        <f>[2]geral!C90</f>
        <v>180.7016068399231</v>
      </c>
      <c r="D88" s="138">
        <f>[2]geral!D90</f>
        <v>186.07410907710377</v>
      </c>
      <c r="E88" s="139">
        <f>[2]geral!E90</f>
        <v>190.49347239650186</v>
      </c>
      <c r="F88" s="132">
        <v>1</v>
      </c>
    </row>
    <row r="89" spans="1:6" ht="18" customHeight="1" x14ac:dyDescent="0.25">
      <c r="A89" s="128">
        <f t="shared" si="1"/>
        <v>84</v>
      </c>
      <c r="B89" s="140" t="s">
        <v>42</v>
      </c>
      <c r="C89" s="138">
        <f>[2]geral!C91</f>
        <v>181.71948893855645</v>
      </c>
      <c r="D89" s="138">
        <f>[2]geral!D91</f>
        <v>187.16747315067659</v>
      </c>
      <c r="E89" s="139">
        <f>[2]geral!E91</f>
        <v>191.65733155965049</v>
      </c>
      <c r="F89" s="132">
        <v>2</v>
      </c>
    </row>
    <row r="90" spans="1:6" ht="18" customHeight="1" x14ac:dyDescent="0.25">
      <c r="A90" s="128">
        <f t="shared" si="1"/>
        <v>85</v>
      </c>
      <c r="B90" s="140" t="s">
        <v>43</v>
      </c>
      <c r="C90" s="138">
        <f>[2]geral!C92</f>
        <v>181.77455760357853</v>
      </c>
      <c r="D90" s="138">
        <f>[2]geral!D92</f>
        <v>187.15771097144824</v>
      </c>
      <c r="E90" s="139">
        <f>[2]geral!E92</f>
        <v>191.58369547902947</v>
      </c>
      <c r="F90" s="132">
        <v>3</v>
      </c>
    </row>
    <row r="91" spans="1:6" ht="18" customHeight="1" x14ac:dyDescent="0.25">
      <c r="A91" s="128">
        <f t="shared" si="1"/>
        <v>86</v>
      </c>
      <c r="B91" s="140" t="s">
        <v>44</v>
      </c>
      <c r="C91" s="138">
        <f>[2]geral!C93</f>
        <v>181.73014738985103</v>
      </c>
      <c r="D91" s="138">
        <f>[2]geral!D93</f>
        <v>187.11308386640439</v>
      </c>
      <c r="E91" s="139">
        <f>[2]geral!E93</f>
        <v>191.55096833208677</v>
      </c>
      <c r="F91" s="132">
        <v>4</v>
      </c>
    </row>
    <row r="92" spans="1:6" ht="18" customHeight="1" x14ac:dyDescent="0.25">
      <c r="A92" s="128">
        <f t="shared" si="1"/>
        <v>87</v>
      </c>
      <c r="B92" s="140" t="s">
        <v>45</v>
      </c>
      <c r="C92" s="138">
        <f>[2]geral!C94</f>
        <v>184.91169510128603</v>
      </c>
      <c r="D92" s="138">
        <f>[2]geral!D94</f>
        <v>190.9621716764311</v>
      </c>
      <c r="E92" s="139">
        <f>[2]geral!E94</f>
        <v>196.01515571973496</v>
      </c>
      <c r="F92" s="132">
        <v>5</v>
      </c>
    </row>
    <row r="93" spans="1:6" ht="18" customHeight="1" x14ac:dyDescent="0.25">
      <c r="A93" s="128">
        <f t="shared" si="1"/>
        <v>88</v>
      </c>
      <c r="B93" s="140" t="s">
        <v>46</v>
      </c>
      <c r="C93" s="138">
        <f>[2]geral!C95</f>
        <v>184.99518630309367</v>
      </c>
      <c r="D93" s="138">
        <f>[2]geral!D95</f>
        <v>191.05979346871436</v>
      </c>
      <c r="E93" s="139">
        <f>[2]geral!E95</f>
        <v>196.13788252076989</v>
      </c>
      <c r="F93" s="132">
        <v>6</v>
      </c>
    </row>
    <row r="94" spans="1:6" ht="18" customHeight="1" x14ac:dyDescent="0.25">
      <c r="A94" s="128">
        <f t="shared" si="1"/>
        <v>89</v>
      </c>
      <c r="B94" s="140" t="s">
        <v>47</v>
      </c>
      <c r="C94" s="138">
        <f>[2]geral!C96</f>
        <v>186.61970249696432</v>
      </c>
      <c r="D94" s="138">
        <f>[2]geral!D96</f>
        <v>192.99678214560251</v>
      </c>
      <c r="E94" s="139">
        <f>[2]geral!E96</f>
        <v>198.36770542800477</v>
      </c>
      <c r="F94" s="132">
        <v>7</v>
      </c>
    </row>
    <row r="95" spans="1:6" ht="18" customHeight="1" x14ac:dyDescent="0.25">
      <c r="A95" s="128">
        <f t="shared" si="1"/>
        <v>90</v>
      </c>
      <c r="B95" s="140" t="s">
        <v>48</v>
      </c>
      <c r="C95" s="138">
        <f>[2]geral!C97</f>
        <v>186.76396091541855</v>
      </c>
      <c r="D95" s="138">
        <f>[2]geral!D97</f>
        <v>193.16330282096101</v>
      </c>
      <c r="E95" s="139">
        <f>[2]geral!E97</f>
        <v>198.55497672573406</v>
      </c>
      <c r="F95" s="132">
        <v>8</v>
      </c>
    </row>
    <row r="96" spans="1:6" ht="18" customHeight="1" x14ac:dyDescent="0.25">
      <c r="A96" s="128">
        <f t="shared" si="1"/>
        <v>91</v>
      </c>
      <c r="B96" s="140" t="s">
        <v>49</v>
      </c>
      <c r="C96" s="138">
        <f>[2]geral!C98</f>
        <v>186.77536170664203</v>
      </c>
      <c r="D96" s="138">
        <f>[2]geral!D98</f>
        <v>193.17573474668188</v>
      </c>
      <c r="E96" s="139">
        <f>[2]geral!E98</f>
        <v>198.56835115548151</v>
      </c>
      <c r="F96" s="132">
        <v>9</v>
      </c>
    </row>
    <row r="97" spans="1:6" ht="18" customHeight="1" x14ac:dyDescent="0.25">
      <c r="A97" s="128">
        <f t="shared" si="1"/>
        <v>92</v>
      </c>
      <c r="B97" s="140" t="s">
        <v>50</v>
      </c>
      <c r="C97" s="138">
        <f>[2]geral!C99</f>
        <v>186.8740926536486</v>
      </c>
      <c r="D97" s="138">
        <f>[2]geral!D99</f>
        <v>193.31419904327458</v>
      </c>
      <c r="E97" s="139">
        <f>[2]geral!E99</f>
        <v>198.74447703077476</v>
      </c>
      <c r="F97" s="132">
        <v>10</v>
      </c>
    </row>
    <row r="98" spans="1:6" ht="18" customHeight="1" x14ac:dyDescent="0.25">
      <c r="A98" s="128">
        <f t="shared" si="1"/>
        <v>93</v>
      </c>
      <c r="B98" s="140" t="s">
        <v>51</v>
      </c>
      <c r="C98" s="138">
        <f>[2]geral!C100</f>
        <v>186.97842336261812</v>
      </c>
      <c r="D98" s="138">
        <f>[2]geral!D100</f>
        <v>193.47436616666695</v>
      </c>
      <c r="E98" s="139">
        <f>[2]geral!E100</f>
        <v>198.95770490431889</v>
      </c>
      <c r="F98" s="132">
        <v>11</v>
      </c>
    </row>
    <row r="99" spans="1:6" ht="18" customHeight="1" x14ac:dyDescent="0.25">
      <c r="A99" s="128">
        <f t="shared" si="1"/>
        <v>94</v>
      </c>
      <c r="B99" s="140" t="s">
        <v>52</v>
      </c>
      <c r="C99" s="138">
        <f>[2]geral!C101</f>
        <v>187.06128385518767</v>
      </c>
      <c r="D99" s="138">
        <f>[2]geral!D101</f>
        <v>193.62069577832295</v>
      </c>
      <c r="E99" s="139">
        <f>[2]geral!E101</f>
        <v>199.16448949447403</v>
      </c>
      <c r="F99" s="132">
        <v>12</v>
      </c>
    </row>
    <row r="100" spans="1:6" ht="18" customHeight="1" x14ac:dyDescent="0.25">
      <c r="A100" s="128">
        <f t="shared" si="1"/>
        <v>95</v>
      </c>
      <c r="B100" s="140" t="s">
        <v>53</v>
      </c>
      <c r="C100" s="138">
        <f>[2]geral!C102</f>
        <v>187.4594468239423</v>
      </c>
      <c r="D100" s="138">
        <f>[2]geral!D102</f>
        <v>194.24441490505112</v>
      </c>
      <c r="E100" s="139">
        <f>[2]geral!E102</f>
        <v>200.00264410853683</v>
      </c>
      <c r="F100" s="132">
        <v>1</v>
      </c>
    </row>
    <row r="101" spans="1:6" ht="18" customHeight="1" x14ac:dyDescent="0.25">
      <c r="A101" s="128">
        <f t="shared" si="1"/>
        <v>96</v>
      </c>
      <c r="B101" s="140" t="s">
        <v>54</v>
      </c>
      <c r="C101" s="138">
        <f>[2]geral!C103</f>
        <v>187.56692380560307</v>
      </c>
      <c r="D101" s="138">
        <f>[2]geral!D103</f>
        <v>194.39912599249064</v>
      </c>
      <c r="E101" s="139">
        <f>[2]geral!E103</f>
        <v>200.20216544852465</v>
      </c>
      <c r="F101" s="132">
        <v>2</v>
      </c>
    </row>
    <row r="102" spans="1:6" ht="18" customHeight="1" x14ac:dyDescent="0.25">
      <c r="A102" s="128">
        <f t="shared" si="1"/>
        <v>97</v>
      </c>
      <c r="B102" s="140" t="s">
        <v>55</v>
      </c>
      <c r="C102" s="138">
        <f>[2]geral!C104</f>
        <v>187.76101007167711</v>
      </c>
      <c r="D102" s="138">
        <f>[2]geral!D104</f>
        <v>194.6716373206184</v>
      </c>
      <c r="E102" s="139">
        <f>[2]geral!E104</f>
        <v>200.54901571557451</v>
      </c>
      <c r="F102" s="132">
        <v>3</v>
      </c>
    </row>
    <row r="103" spans="1:6" ht="18" customHeight="1" x14ac:dyDescent="0.25">
      <c r="A103" s="128">
        <f t="shared" si="1"/>
        <v>98</v>
      </c>
      <c r="B103" s="140" t="s">
        <v>56</v>
      </c>
      <c r="C103" s="138">
        <f>[2]geral!C105</f>
        <v>187.8111582042271</v>
      </c>
      <c r="D103" s="138">
        <f>[2]geral!D105</f>
        <v>194.75046202249871</v>
      </c>
      <c r="E103" s="139">
        <f>[2]geral!E105</f>
        <v>200.65510500282244</v>
      </c>
      <c r="F103" s="132">
        <v>4</v>
      </c>
    </row>
    <row r="104" spans="1:6" ht="18" customHeight="1" x14ac:dyDescent="0.25">
      <c r="A104" s="128">
        <f t="shared" si="1"/>
        <v>99</v>
      </c>
      <c r="B104" s="140" t="s">
        <v>57</v>
      </c>
      <c r="C104" s="138">
        <f>[2]geral!C106</f>
        <v>193.86453188260995</v>
      </c>
      <c r="D104" s="138">
        <f>[2]geral!D106</f>
        <v>202.10240213404802</v>
      </c>
      <c r="E104" s="139">
        <f>[2]geral!E106</f>
        <v>209.2267517259653</v>
      </c>
      <c r="F104" s="132">
        <v>5</v>
      </c>
    </row>
    <row r="105" spans="1:6" ht="18" customHeight="1" x14ac:dyDescent="0.25">
      <c r="A105" s="128">
        <f t="shared" si="1"/>
        <v>100</v>
      </c>
      <c r="B105" s="140" t="s">
        <v>58</v>
      </c>
      <c r="C105" s="138">
        <f>[2]geral!C107</f>
        <v>196.86256509385194</v>
      </c>
      <c r="D105" s="138">
        <f>[2]geral!D107</f>
        <v>204.8254795500338</v>
      </c>
      <c r="E105" s="139">
        <f>[2]geral!E107</f>
        <v>211.6746887721205</v>
      </c>
      <c r="F105" s="132">
        <v>6</v>
      </c>
    </row>
    <row r="106" spans="1:6" ht="18" customHeight="1" x14ac:dyDescent="0.25">
      <c r="A106" s="128">
        <f t="shared" si="1"/>
        <v>101</v>
      </c>
      <c r="B106" s="140" t="s">
        <v>59</v>
      </c>
      <c r="C106" s="138">
        <f>[2]geral!C108</f>
        <v>199.47566985116728</v>
      </c>
      <c r="D106" s="138">
        <f>[2]geral!D108</f>
        <v>207.15566257978392</v>
      </c>
      <c r="E106" s="139">
        <f>[2]geral!E108</f>
        <v>213.72362118807192</v>
      </c>
      <c r="F106" s="132">
        <v>7</v>
      </c>
    </row>
    <row r="107" spans="1:6" ht="18" customHeight="1" x14ac:dyDescent="0.25">
      <c r="A107" s="128">
        <f t="shared" si="1"/>
        <v>102</v>
      </c>
      <c r="B107" s="140" t="s">
        <v>60</v>
      </c>
      <c r="C107" s="138">
        <f>[2]geral!C109</f>
        <v>201.05686631229463</v>
      </c>
      <c r="D107" s="138">
        <f>[2]geral!D109</f>
        <v>208.52957910565473</v>
      </c>
      <c r="E107" s="139">
        <f>[2]geral!E109</f>
        <v>214.89279674046512</v>
      </c>
      <c r="F107" s="132">
        <v>8</v>
      </c>
    </row>
    <row r="108" spans="1:6" ht="18" customHeight="1" x14ac:dyDescent="0.25">
      <c r="A108" s="128">
        <f t="shared" si="1"/>
        <v>103</v>
      </c>
      <c r="B108" s="140" t="s">
        <v>61</v>
      </c>
      <c r="C108" s="138">
        <f>[2]geral!C110</f>
        <v>201.16421106060474</v>
      </c>
      <c r="D108" s="138">
        <f>[2]geral!D110</f>
        <v>208.68389758943485</v>
      </c>
      <c r="E108" s="139">
        <f>[2]geral!E110</f>
        <v>215.09167665218681</v>
      </c>
      <c r="F108" s="132">
        <v>9</v>
      </c>
    </row>
    <row r="109" spans="1:6" ht="18" customHeight="1" x14ac:dyDescent="0.25">
      <c r="A109" s="128">
        <f t="shared" si="1"/>
        <v>104</v>
      </c>
      <c r="B109" s="140" t="s">
        <v>62</v>
      </c>
      <c r="C109" s="138">
        <f>[2]geral!C111</f>
        <v>201.90781043674221</v>
      </c>
      <c r="D109" s="138">
        <f>[2]geral!D111</f>
        <v>209.42135156610576</v>
      </c>
      <c r="E109" s="139">
        <f>[2]geral!E111</f>
        <v>215.82031218167623</v>
      </c>
      <c r="F109" s="132">
        <v>10</v>
      </c>
    </row>
    <row r="110" spans="1:6" ht="18" customHeight="1" x14ac:dyDescent="0.25">
      <c r="A110" s="128">
        <f t="shared" si="1"/>
        <v>105</v>
      </c>
      <c r="B110" s="140" t="s">
        <v>63</v>
      </c>
      <c r="C110" s="138">
        <f>[2]geral!C112</f>
        <v>203.466990353944</v>
      </c>
      <c r="D110" s="138">
        <f>[2]geral!D112</f>
        <v>210.71188705325415</v>
      </c>
      <c r="E110" s="139">
        <f>[2]geral!E112</f>
        <v>216.84742722280419</v>
      </c>
      <c r="F110" s="132">
        <v>11</v>
      </c>
    </row>
    <row r="111" spans="1:6" ht="18" customHeight="1" x14ac:dyDescent="0.25">
      <c r="A111" s="128">
        <f t="shared" si="1"/>
        <v>106</v>
      </c>
      <c r="B111" s="140" t="s">
        <v>64</v>
      </c>
      <c r="C111" s="138">
        <f>[2]geral!C113</f>
        <v>203.24247164973272</v>
      </c>
      <c r="D111" s="138">
        <f>[2]geral!D113</f>
        <v>210.54611781269557</v>
      </c>
      <c r="E111" s="139">
        <f>[2]geral!E113</f>
        <v>216.7388056410106</v>
      </c>
      <c r="F111" s="132">
        <v>12</v>
      </c>
    </row>
    <row r="112" spans="1:6" ht="18" customHeight="1" x14ac:dyDescent="0.25">
      <c r="A112" s="128">
        <f t="shared" si="1"/>
        <v>107</v>
      </c>
      <c r="B112" s="140" t="s">
        <v>65</v>
      </c>
      <c r="C112" s="138">
        <f>[2]geral!C114</f>
        <v>202.11985733086993</v>
      </c>
      <c r="D112" s="138">
        <f>[2]geral!D114</f>
        <v>209.59462569799214</v>
      </c>
      <c r="E112" s="139">
        <f>[2]geral!E114</f>
        <v>215.95561873907849</v>
      </c>
      <c r="F112" s="132">
        <v>1</v>
      </c>
    </row>
    <row r="113" spans="1:6" ht="18" customHeight="1" x14ac:dyDescent="0.25">
      <c r="A113" s="128">
        <f t="shared" si="1"/>
        <v>108</v>
      </c>
      <c r="B113" s="140" t="s">
        <v>66</v>
      </c>
      <c r="C113" s="138">
        <f>[2]geral!C115</f>
        <v>201.73327598671548</v>
      </c>
      <c r="D113" s="138">
        <f>[2]geral!D115</f>
        <v>209.29134212652417</v>
      </c>
      <c r="E113" s="139">
        <f>[2]geral!E115</f>
        <v>215.73363104071441</v>
      </c>
      <c r="F113" s="132">
        <v>2</v>
      </c>
    </row>
    <row r="114" spans="1:6" ht="18" customHeight="1" x14ac:dyDescent="0.25">
      <c r="A114" s="128">
        <f t="shared" si="1"/>
        <v>109</v>
      </c>
      <c r="B114" s="140" t="s">
        <v>67</v>
      </c>
      <c r="C114" s="138">
        <f>[2]geral!C116</f>
        <v>201.37622367132624</v>
      </c>
      <c r="D114" s="138">
        <f>[2]geral!D116</f>
        <v>209.01865676560024</v>
      </c>
      <c r="E114" s="139">
        <f>[2]geral!E116</f>
        <v>215.54314898360914</v>
      </c>
      <c r="F114" s="132">
        <v>3</v>
      </c>
    </row>
    <row r="115" spans="1:6" ht="18" customHeight="1" x14ac:dyDescent="0.25">
      <c r="A115" s="128">
        <f t="shared" si="1"/>
        <v>110</v>
      </c>
      <c r="B115" s="140" t="s">
        <v>68</v>
      </c>
      <c r="C115" s="138">
        <f>[2]geral!C117</f>
        <v>199.89260354007646</v>
      </c>
      <c r="D115" s="138">
        <f>[2]geral!D117</f>
        <v>207.89502847248997</v>
      </c>
      <c r="E115" s="139">
        <f>[2]geral!E117</f>
        <v>214.77012283520554</v>
      </c>
      <c r="F115" s="132">
        <v>4</v>
      </c>
    </row>
    <row r="116" spans="1:6" ht="18" customHeight="1" x14ac:dyDescent="0.25">
      <c r="A116" s="128">
        <f t="shared" si="1"/>
        <v>111</v>
      </c>
      <c r="B116" s="140" t="s">
        <v>69</v>
      </c>
      <c r="C116" s="138">
        <f>[2]geral!C118</f>
        <v>204.22457790353749</v>
      </c>
      <c r="D116" s="138">
        <f>[2]geral!D118</f>
        <v>213.16584161589333</v>
      </c>
      <c r="E116" s="139">
        <f>[2]geral!E118</f>
        <v>220.92293614560674</v>
      </c>
      <c r="F116" s="132">
        <v>5</v>
      </c>
    </row>
    <row r="117" spans="1:6" ht="18" customHeight="1" x14ac:dyDescent="0.25">
      <c r="A117" s="128">
        <f t="shared" si="1"/>
        <v>112</v>
      </c>
      <c r="B117" s="140" t="s">
        <v>70</v>
      </c>
      <c r="C117" s="138">
        <f>[2]geral!C119</f>
        <v>203.96644696188636</v>
      </c>
      <c r="D117" s="138">
        <f>[2]geral!D119</f>
        <v>212.69523733902005</v>
      </c>
      <c r="E117" s="139">
        <f>[2]geral!E119</f>
        <v>220.24987289879667</v>
      </c>
      <c r="F117" s="132">
        <v>6</v>
      </c>
    </row>
    <row r="118" spans="1:6" ht="18" customHeight="1" x14ac:dyDescent="0.25">
      <c r="A118" s="128">
        <f t="shared" si="1"/>
        <v>113</v>
      </c>
      <c r="B118" s="140" t="s">
        <v>71</v>
      </c>
      <c r="C118" s="138">
        <f>[2]geral!C120</f>
        <v>203.24899732876113</v>
      </c>
      <c r="D118" s="138">
        <f>[2]geral!D120</f>
        <v>212.07080902438918</v>
      </c>
      <c r="E118" s="139">
        <f>[2]geral!E120</f>
        <v>219.71735746960317</v>
      </c>
      <c r="F118" s="132">
        <v>7</v>
      </c>
    </row>
    <row r="119" spans="1:6" ht="18" customHeight="1" x14ac:dyDescent="0.25">
      <c r="A119" s="128">
        <f t="shared" si="1"/>
        <v>114</v>
      </c>
      <c r="B119" s="140" t="s">
        <v>72</v>
      </c>
      <c r="C119" s="138">
        <f>[2]geral!C121</f>
        <v>202.1066114073835</v>
      </c>
      <c r="D119" s="138">
        <f>[2]geral!D121</f>
        <v>211.21490427426596</v>
      </c>
      <c r="E119" s="139">
        <f>[2]geral!E121</f>
        <v>219.14031058939884</v>
      </c>
      <c r="F119" s="132">
        <v>8</v>
      </c>
    </row>
    <row r="120" spans="1:6" ht="18" customHeight="1" x14ac:dyDescent="0.25">
      <c r="A120" s="128">
        <f t="shared" si="1"/>
        <v>115</v>
      </c>
      <c r="B120" s="140" t="s">
        <v>73</v>
      </c>
      <c r="C120" s="138">
        <f>[2]geral!C122</f>
        <v>202.24035651084586</v>
      </c>
      <c r="D120" s="138">
        <f>[2]geral!D122</f>
        <v>211.32881575491194</v>
      </c>
      <c r="E120" s="139">
        <f>[2]geral!E122</f>
        <v>219.23470062492177</v>
      </c>
      <c r="F120" s="132">
        <v>9</v>
      </c>
    </row>
    <row r="121" spans="1:6" ht="18" customHeight="1" x14ac:dyDescent="0.25">
      <c r="A121" s="128">
        <f t="shared" si="1"/>
        <v>116</v>
      </c>
      <c r="B121" s="140" t="s">
        <v>74</v>
      </c>
      <c r="C121" s="138">
        <f>[2]geral!C123</f>
        <v>202.72666392642728</v>
      </c>
      <c r="D121" s="138">
        <f>[2]geral!D123</f>
        <v>211.79966220200834</v>
      </c>
      <c r="E121" s="139">
        <f>[2]geral!E123</f>
        <v>219.68882240569457</v>
      </c>
      <c r="F121" s="132">
        <v>10</v>
      </c>
    </row>
    <row r="122" spans="1:6" ht="18" customHeight="1" x14ac:dyDescent="0.25">
      <c r="A122" s="128">
        <f t="shared" si="1"/>
        <v>117</v>
      </c>
      <c r="B122" s="140" t="s">
        <v>75</v>
      </c>
      <c r="C122" s="138">
        <f>[2]geral!C124</f>
        <v>202.7728950082039</v>
      </c>
      <c r="D122" s="138">
        <f>[2]geral!D124</f>
        <v>211.91696463881019</v>
      </c>
      <c r="E122" s="139">
        <f>[2]geral!E124</f>
        <v>219.87400466848004</v>
      </c>
      <c r="F122" s="132">
        <v>11</v>
      </c>
    </row>
    <row r="123" spans="1:6" ht="18" customHeight="1" x14ac:dyDescent="0.25">
      <c r="A123" s="128">
        <f t="shared" si="1"/>
        <v>118</v>
      </c>
      <c r="B123" s="140" t="s">
        <v>76</v>
      </c>
      <c r="C123" s="138">
        <f>[2]geral!C125</f>
        <v>202.83227570133434</v>
      </c>
      <c r="D123" s="138">
        <f>[2]geral!D125</f>
        <v>212.03995992786278</v>
      </c>
      <c r="E123" s="139">
        <f>[2]geral!E125</f>
        <v>220.05768687311769</v>
      </c>
      <c r="F123" s="132">
        <v>12</v>
      </c>
    </row>
    <row r="124" spans="1:6" ht="18" customHeight="1" x14ac:dyDescent="0.25">
      <c r="A124" s="128">
        <f t="shared" si="1"/>
        <v>119</v>
      </c>
      <c r="B124" s="140" t="s">
        <v>77</v>
      </c>
      <c r="C124" s="138">
        <f>[2]geral!C126</f>
        <v>202.49771809957525</v>
      </c>
      <c r="D124" s="138">
        <f>[2]geral!D126</f>
        <v>211.79027592255557</v>
      </c>
      <c r="E124" s="139">
        <f>[2]geral!E126</f>
        <v>219.89060262846056</v>
      </c>
      <c r="F124" s="132">
        <v>1</v>
      </c>
    </row>
    <row r="125" spans="1:6" ht="18" customHeight="1" x14ac:dyDescent="0.25">
      <c r="A125" s="128">
        <f t="shared" si="1"/>
        <v>120</v>
      </c>
      <c r="B125" s="140" t="s">
        <v>78</v>
      </c>
      <c r="C125" s="138">
        <f>[2]geral!C127</f>
        <v>203.96726071308805</v>
      </c>
      <c r="D125" s="138">
        <f>[2]geral!D127</f>
        <v>213.42086386942458</v>
      </c>
      <c r="E125" s="139">
        <f>[2]geral!E127</f>
        <v>221.66962040361628</v>
      </c>
      <c r="F125" s="132">
        <v>2</v>
      </c>
    </row>
    <row r="126" spans="1:6" ht="18" customHeight="1" x14ac:dyDescent="0.25">
      <c r="A126" s="128">
        <f t="shared" si="1"/>
        <v>121</v>
      </c>
      <c r="B126" s="140" t="s">
        <v>79</v>
      </c>
      <c r="C126" s="138">
        <f>[2]geral!C128</f>
        <v>204.00858587264412</v>
      </c>
      <c r="D126" s="138">
        <f>[2]geral!D128</f>
        <v>212.87769642701514</v>
      </c>
      <c r="E126" s="139">
        <f>[2]geral!E128</f>
        <v>220.56654477998646</v>
      </c>
      <c r="F126" s="132">
        <v>3</v>
      </c>
    </row>
    <row r="127" spans="1:6" ht="18" customHeight="1" x14ac:dyDescent="0.25">
      <c r="A127" s="128">
        <f t="shared" si="1"/>
        <v>122</v>
      </c>
      <c r="B127" s="140" t="s">
        <v>80</v>
      </c>
      <c r="C127" s="138">
        <f>[2]geral!C129</f>
        <v>204.49909964371281</v>
      </c>
      <c r="D127" s="138">
        <f>[2]geral!D129</f>
        <v>213.20153156483153</v>
      </c>
      <c r="E127" s="139">
        <f>[2]geral!E129</f>
        <v>220.7288235545478</v>
      </c>
      <c r="F127" s="132">
        <v>4</v>
      </c>
    </row>
    <row r="128" spans="1:6" ht="18" customHeight="1" x14ac:dyDescent="0.25">
      <c r="A128" s="128">
        <f t="shared" si="1"/>
        <v>123</v>
      </c>
      <c r="B128" s="140" t="s">
        <v>81</v>
      </c>
      <c r="C128" s="138">
        <f>[2]geral!C130</f>
        <v>210.5637796369289</v>
      </c>
      <c r="D128" s="138">
        <f>[2]geral!D130</f>
        <v>220.36371298044264</v>
      </c>
      <c r="E128" s="139">
        <f>[2]geral!E130</f>
        <v>228.91811507004161</v>
      </c>
      <c r="F128" s="132">
        <v>5</v>
      </c>
    </row>
    <row r="129" spans="1:6" ht="18" customHeight="1" x14ac:dyDescent="0.25">
      <c r="A129" s="128">
        <f t="shared" si="1"/>
        <v>124</v>
      </c>
      <c r="B129" s="140" t="s">
        <v>82</v>
      </c>
      <c r="C129" s="138">
        <f>[2]geral!C131</f>
        <v>212.83135780208517</v>
      </c>
      <c r="D129" s="138">
        <f>[2]geral!D131</f>
        <v>222.1347196884042</v>
      </c>
      <c r="E129" s="139">
        <f>[2]geral!E131</f>
        <v>230.20463035425567</v>
      </c>
      <c r="F129" s="132">
        <v>6</v>
      </c>
    </row>
    <row r="130" spans="1:6" ht="18" customHeight="1" x14ac:dyDescent="0.25">
      <c r="A130" s="128">
        <f t="shared" si="1"/>
        <v>125</v>
      </c>
      <c r="B130" s="140" t="s">
        <v>83</v>
      </c>
      <c r="C130" s="138">
        <f>[2]geral!C132</f>
        <v>213.47857073987836</v>
      </c>
      <c r="D130" s="138">
        <f>[2]geral!D132</f>
        <v>222.86572634551763</v>
      </c>
      <c r="E130" s="139">
        <f>[2]geral!E132</f>
        <v>231.013329869377</v>
      </c>
      <c r="F130" s="132">
        <v>7</v>
      </c>
    </row>
    <row r="131" spans="1:6" ht="18" customHeight="1" x14ac:dyDescent="0.25">
      <c r="A131" s="128">
        <f t="shared" si="1"/>
        <v>126</v>
      </c>
      <c r="B131" s="140" t="s">
        <v>84</v>
      </c>
      <c r="C131" s="138">
        <f>[2]geral!C133</f>
        <v>214.12436158470487</v>
      </c>
      <c r="D131" s="138">
        <f>[2]geral!D133</f>
        <v>223.44232364544368</v>
      </c>
      <c r="E131" s="139">
        <f>[2]geral!E133</f>
        <v>231.52111585811565</v>
      </c>
      <c r="F131" s="132">
        <v>8</v>
      </c>
    </row>
    <row r="132" spans="1:6" ht="18" customHeight="1" x14ac:dyDescent="0.25">
      <c r="A132" s="128">
        <f t="shared" si="1"/>
        <v>127</v>
      </c>
      <c r="B132" s="140" t="s">
        <v>85</v>
      </c>
      <c r="C132" s="138">
        <f>[2]geral!C134</f>
        <v>216.0288338503895</v>
      </c>
      <c r="D132" s="138">
        <f>[2]geral!D134</f>
        <v>224.97202954752711</v>
      </c>
      <c r="E132" s="139">
        <f>[2]geral!E134</f>
        <v>232.68441052677446</v>
      </c>
      <c r="F132" s="132">
        <v>9</v>
      </c>
    </row>
    <row r="133" spans="1:6" ht="18" customHeight="1" x14ac:dyDescent="0.25">
      <c r="A133" s="128">
        <f t="shared" si="1"/>
        <v>128</v>
      </c>
      <c r="B133" s="140" t="s">
        <v>86</v>
      </c>
      <c r="C133" s="138">
        <f>[2]geral!C135</f>
        <v>217.68942530004611</v>
      </c>
      <c r="D133" s="138">
        <f>[2]geral!D135</f>
        <v>226.27273364592236</v>
      </c>
      <c r="E133" s="139">
        <f>[2]geral!E135</f>
        <v>233.63391445230229</v>
      </c>
      <c r="F133" s="132">
        <v>10</v>
      </c>
    </row>
    <row r="134" spans="1:6" ht="18" customHeight="1" x14ac:dyDescent="0.25">
      <c r="A134" s="128">
        <f t="shared" si="1"/>
        <v>129</v>
      </c>
      <c r="B134" s="140" t="s">
        <v>87</v>
      </c>
      <c r="C134" s="138">
        <f>[2]geral!C136</f>
        <v>219.58256951362944</v>
      </c>
      <c r="D134" s="138">
        <f>[2]geral!D136</f>
        <v>227.92394225528224</v>
      </c>
      <c r="E134" s="139">
        <f>[2]geral!E136</f>
        <v>235.04596321455199</v>
      </c>
      <c r="F134" s="132">
        <v>11</v>
      </c>
    </row>
    <row r="135" spans="1:6" s="141" customFormat="1" ht="18" customHeight="1" x14ac:dyDescent="0.25">
      <c r="A135" s="128">
        <f t="shared" si="1"/>
        <v>130</v>
      </c>
      <c r="B135" s="140" t="s">
        <v>88</v>
      </c>
      <c r="C135" s="138">
        <f>[2]geral!C137</f>
        <v>221.9848453948531</v>
      </c>
      <c r="D135" s="138">
        <f>[2]geral!D137</f>
        <v>229.96002302120203</v>
      </c>
      <c r="E135" s="139">
        <f>[2]geral!E137</f>
        <v>236.72187742416642</v>
      </c>
      <c r="F135" s="132">
        <v>12</v>
      </c>
    </row>
    <row r="136" spans="1:6" s="141" customFormat="1" ht="18" customHeight="1" x14ac:dyDescent="0.25">
      <c r="A136" s="128">
        <f t="shared" ref="A136:A199" si="2">A135+1</f>
        <v>131</v>
      </c>
      <c r="B136" s="140" t="s">
        <v>89</v>
      </c>
      <c r="C136" s="138">
        <f>[2]geral!C138</f>
        <v>222.58910242038161</v>
      </c>
      <c r="D136" s="138">
        <f>[2]geral!D138</f>
        <v>230.66687138419394</v>
      </c>
      <c r="E136" s="139">
        <f>[2]geral!E138</f>
        <v>237.52458981791162</v>
      </c>
      <c r="F136" s="132">
        <v>1</v>
      </c>
    </row>
    <row r="137" spans="1:6" s="141" customFormat="1" ht="18" customHeight="1" x14ac:dyDescent="0.25">
      <c r="A137" s="128">
        <f t="shared" si="2"/>
        <v>132</v>
      </c>
      <c r="B137" s="140" t="s">
        <v>90</v>
      </c>
      <c r="C137" s="138">
        <f>[2]geral!C139</f>
        <v>224.09409591219796</v>
      </c>
      <c r="D137" s="138">
        <f>[2]geral!D139</f>
        <v>232.01515218851807</v>
      </c>
      <c r="E137" s="139">
        <f>[2]geral!E139</f>
        <v>238.71685647227329</v>
      </c>
      <c r="F137" s="132">
        <v>2</v>
      </c>
    </row>
    <row r="138" spans="1:6" s="141" customFormat="1" ht="18" customHeight="1" x14ac:dyDescent="0.25">
      <c r="A138" s="128">
        <f t="shared" si="2"/>
        <v>133</v>
      </c>
      <c r="B138" s="140" t="s">
        <v>91</v>
      </c>
      <c r="C138" s="138">
        <f>[2]geral!C140</f>
        <v>225.63638919152459</v>
      </c>
      <c r="D138" s="138">
        <f>[2]geral!D140</f>
        <v>233.53496541784997</v>
      </c>
      <c r="E138" s="139">
        <f>[2]geral!E140</f>
        <v>240.20905764039173</v>
      </c>
      <c r="F138" s="132">
        <v>3</v>
      </c>
    </row>
    <row r="139" spans="1:6" ht="18" customHeight="1" x14ac:dyDescent="0.25">
      <c r="A139" s="128">
        <f t="shared" si="2"/>
        <v>134</v>
      </c>
      <c r="B139" s="140" t="s">
        <v>92</v>
      </c>
      <c r="C139" s="138">
        <f>[2]geral!C141</f>
        <v>226.40716653505589</v>
      </c>
      <c r="D139" s="138">
        <f>[2]geral!D141</f>
        <v>234.19908056263614</v>
      </c>
      <c r="E139" s="139">
        <f>[2]geral!E141</f>
        <v>240.76798621526925</v>
      </c>
      <c r="F139" s="132">
        <v>4</v>
      </c>
    </row>
    <row r="140" spans="1:6" ht="18" customHeight="1" x14ac:dyDescent="0.25">
      <c r="A140" s="128">
        <f t="shared" si="2"/>
        <v>135</v>
      </c>
      <c r="B140" s="140" t="s">
        <v>93</v>
      </c>
      <c r="C140" s="138">
        <f>[2]geral!C142</f>
        <v>232.83057944935226</v>
      </c>
      <c r="D140" s="138">
        <f>[2]geral!D142</f>
        <v>241.9709948558515</v>
      </c>
      <c r="E140" s="139">
        <f>[2]geral!E142</f>
        <v>249.80596814105195</v>
      </c>
      <c r="F140" s="132">
        <v>5</v>
      </c>
    </row>
    <row r="141" spans="1:6" ht="18" customHeight="1" x14ac:dyDescent="0.25">
      <c r="A141" s="128">
        <f t="shared" si="2"/>
        <v>136</v>
      </c>
      <c r="B141" s="140" t="s">
        <v>94</v>
      </c>
      <c r="C141" s="138">
        <f>[2]geral!C143</f>
        <v>232.17147393169495</v>
      </c>
      <c r="D141" s="138">
        <f>[2]geral!D143</f>
        <v>241.49023318151876</v>
      </c>
      <c r="E141" s="139">
        <f>[2]geral!E143</f>
        <v>249.49859917123126</v>
      </c>
      <c r="F141" s="132">
        <v>6</v>
      </c>
    </row>
    <row r="142" spans="1:6" ht="18" customHeight="1" x14ac:dyDescent="0.25">
      <c r="A142" s="128">
        <f t="shared" si="2"/>
        <v>137</v>
      </c>
      <c r="B142" s="140" t="s">
        <v>95</v>
      </c>
      <c r="C142" s="138">
        <f>[2]geral!C144</f>
        <v>231.94399434025905</v>
      </c>
      <c r="D142" s="138">
        <f>[2]geral!D144</f>
        <v>241.30998244989482</v>
      </c>
      <c r="E142" s="139">
        <f>[2]geral!E144</f>
        <v>249.3644749569269</v>
      </c>
      <c r="F142" s="132">
        <v>7</v>
      </c>
    </row>
    <row r="143" spans="1:6" ht="18" customHeight="1" x14ac:dyDescent="0.25">
      <c r="A143" s="128">
        <f t="shared" si="2"/>
        <v>138</v>
      </c>
      <c r="B143" s="140" t="s">
        <v>96</v>
      </c>
      <c r="C143" s="138">
        <f>[2]geral!C145</f>
        <v>231.79750907846704</v>
      </c>
      <c r="D143" s="138">
        <f>[2]geral!D145</f>
        <v>241.21414956184174</v>
      </c>
      <c r="E143" s="139">
        <f>[2]geral!E145</f>
        <v>249.31772765362911</v>
      </c>
      <c r="F143" s="132">
        <v>8</v>
      </c>
    </row>
    <row r="144" spans="1:6" ht="18" customHeight="1" x14ac:dyDescent="0.25">
      <c r="A144" s="128">
        <f t="shared" si="2"/>
        <v>139</v>
      </c>
      <c r="B144" s="140" t="s">
        <v>97</v>
      </c>
      <c r="C144" s="138">
        <f>[2]geral!C146</f>
        <v>232.75310567685699</v>
      </c>
      <c r="D144" s="138">
        <f>[2]geral!D146</f>
        <v>242.03143353283977</v>
      </c>
      <c r="E144" s="139">
        <f>[2]geral!E146</f>
        <v>249.99878565769527</v>
      </c>
      <c r="F144" s="132">
        <v>9</v>
      </c>
    </row>
    <row r="145" spans="1:6" ht="18" customHeight="1" x14ac:dyDescent="0.25">
      <c r="A145" s="128">
        <f t="shared" si="2"/>
        <v>140</v>
      </c>
      <c r="B145" s="140" t="s">
        <v>98</v>
      </c>
      <c r="C145" s="138">
        <f>[2]geral!C147</f>
        <v>233.90308455605836</v>
      </c>
      <c r="D145" s="138">
        <f>[2]geral!D147</f>
        <v>242.94959193880749</v>
      </c>
      <c r="E145" s="139">
        <f>[2]geral!E147</f>
        <v>250.69040260456026</v>
      </c>
      <c r="F145" s="132">
        <v>10</v>
      </c>
    </row>
    <row r="146" spans="1:6" ht="18" customHeight="1" x14ac:dyDescent="0.25">
      <c r="A146" s="128">
        <f t="shared" si="2"/>
        <v>141</v>
      </c>
      <c r="B146" s="140" t="s">
        <v>99</v>
      </c>
      <c r="C146" s="138">
        <f>[2]geral!C148</f>
        <v>234.49786293933343</v>
      </c>
      <c r="D146" s="138">
        <f>[2]geral!D148</f>
        <v>243.4064036822424</v>
      </c>
      <c r="E146" s="139">
        <f>[2]geral!E148</f>
        <v>251.01274302340923</v>
      </c>
      <c r="F146" s="132">
        <v>11</v>
      </c>
    </row>
    <row r="147" spans="1:6" ht="18" customHeight="1" x14ac:dyDescent="0.25">
      <c r="A147" s="128">
        <f t="shared" si="2"/>
        <v>142</v>
      </c>
      <c r="B147" s="140" t="s">
        <v>100</v>
      </c>
      <c r="C147" s="138">
        <f>[2]geral!C149</f>
        <v>234.92632979622007</v>
      </c>
      <c r="D147" s="138">
        <f>[2]geral!D149</f>
        <v>243.77007242099867</v>
      </c>
      <c r="E147" s="139">
        <f>[2]geral!E149</f>
        <v>251.31266704372871</v>
      </c>
      <c r="F147" s="132">
        <v>12</v>
      </c>
    </row>
    <row r="148" spans="1:6" ht="18" customHeight="1" x14ac:dyDescent="0.25">
      <c r="A148" s="128">
        <f t="shared" si="2"/>
        <v>143</v>
      </c>
      <c r="B148" s="140" t="s">
        <v>101</v>
      </c>
      <c r="C148" s="138">
        <f>[2]geral!C150</f>
        <v>234.53903431818281</v>
      </c>
      <c r="D148" s="138">
        <f>[2]geral!D150</f>
        <v>243.80317660668115</v>
      </c>
      <c r="E148" s="139">
        <f>[2]geral!E150</f>
        <v>251.74989890638057</v>
      </c>
      <c r="F148" s="132">
        <v>1</v>
      </c>
    </row>
    <row r="149" spans="1:6" ht="18" customHeight="1" x14ac:dyDescent="0.25">
      <c r="A149" s="128">
        <f t="shared" si="2"/>
        <v>144</v>
      </c>
      <c r="B149" s="140" t="s">
        <v>102</v>
      </c>
      <c r="C149" s="138">
        <f>[2]geral!C151</f>
        <v>234.60340680178865</v>
      </c>
      <c r="D149" s="138">
        <f>[2]geral!D151</f>
        <v>243.88589113236389</v>
      </c>
      <c r="E149" s="139">
        <f>[2]geral!E151</f>
        <v>251.8499249441924</v>
      </c>
      <c r="F149" s="132">
        <v>2</v>
      </c>
    </row>
    <row r="150" spans="1:6" ht="18" customHeight="1" x14ac:dyDescent="0.25">
      <c r="A150" s="128">
        <f t="shared" si="2"/>
        <v>145</v>
      </c>
      <c r="B150" s="140" t="s">
        <v>103</v>
      </c>
      <c r="C150" s="138">
        <f>[2]geral!C152</f>
        <v>237.34605360121935</v>
      </c>
      <c r="D150" s="138">
        <f>[2]geral!D152</f>
        <v>247.85277859649918</v>
      </c>
      <c r="E150" s="139">
        <f>[2]geral!E152</f>
        <v>256.97839988703083</v>
      </c>
      <c r="F150" s="132">
        <v>3</v>
      </c>
    </row>
    <row r="151" spans="1:6" ht="18" customHeight="1" x14ac:dyDescent="0.25">
      <c r="A151" s="128">
        <f t="shared" si="2"/>
        <v>146</v>
      </c>
      <c r="B151" s="140" t="s">
        <v>104</v>
      </c>
      <c r="C151" s="138">
        <f>[2]geral!C153</f>
        <v>237.47616151650843</v>
      </c>
      <c r="D151" s="138">
        <f>[2]geral!D153</f>
        <v>247.63083533409133</v>
      </c>
      <c r="E151" s="139">
        <f>[2]geral!E153</f>
        <v>256.41879807331873</v>
      </c>
      <c r="F151" s="132">
        <v>4</v>
      </c>
    </row>
    <row r="152" spans="1:6" ht="18" customHeight="1" x14ac:dyDescent="0.25">
      <c r="A152" s="128">
        <f t="shared" si="2"/>
        <v>147</v>
      </c>
      <c r="B152" s="140" t="s">
        <v>105</v>
      </c>
      <c r="C152" s="138">
        <f>[2]geral!C154</f>
        <v>245.68518429701811</v>
      </c>
      <c r="D152" s="138">
        <f>[2]geral!D154</f>
        <v>257.09642198389218</v>
      </c>
      <c r="E152" s="139">
        <f>[2]geral!E154</f>
        <v>267.05536386540922</v>
      </c>
      <c r="F152" s="132">
        <v>5</v>
      </c>
    </row>
    <row r="153" spans="1:6" ht="18" customHeight="1" x14ac:dyDescent="0.25">
      <c r="A153" s="128">
        <f t="shared" si="2"/>
        <v>148</v>
      </c>
      <c r="B153" s="140" t="s">
        <v>106</v>
      </c>
      <c r="C153" s="138">
        <f>[2]geral!C155</f>
        <v>246.83838797740242</v>
      </c>
      <c r="D153" s="138">
        <f>[2]geral!D155</f>
        <v>258.04561853894438</v>
      </c>
      <c r="E153" s="139">
        <f>[2]geral!E155</f>
        <v>267.80464197054278</v>
      </c>
      <c r="F153" s="132">
        <v>6</v>
      </c>
    </row>
    <row r="154" spans="1:6" ht="18" customHeight="1" x14ac:dyDescent="0.25">
      <c r="A154" s="128">
        <f t="shared" si="2"/>
        <v>149</v>
      </c>
      <c r="B154" s="140" t="s">
        <v>107</v>
      </c>
      <c r="C154" s="138">
        <f>[2]geral!C156</f>
        <v>248.6799048685684</v>
      </c>
      <c r="D154" s="138">
        <f>[2]geral!D156</f>
        <v>260.12799857053199</v>
      </c>
      <c r="E154" s="139">
        <f>[2]geral!E156</f>
        <v>270.11042283838435</v>
      </c>
      <c r="F154" s="132">
        <v>7</v>
      </c>
    </row>
    <row r="155" spans="1:6" ht="18" customHeight="1" x14ac:dyDescent="0.25">
      <c r="A155" s="128">
        <f t="shared" si="2"/>
        <v>150</v>
      </c>
      <c r="B155" s="140" t="s">
        <v>108</v>
      </c>
      <c r="C155" s="138">
        <f>[2]geral!C157</f>
        <v>251.41372637647316</v>
      </c>
      <c r="D155" s="138">
        <f>[2]geral!D157</f>
        <v>262.29703908100117</v>
      </c>
      <c r="E155" s="139">
        <f>[2]geral!E157</f>
        <v>271.72781120901237</v>
      </c>
      <c r="F155" s="132">
        <v>8</v>
      </c>
    </row>
    <row r="156" spans="1:6" ht="18" customHeight="1" x14ac:dyDescent="0.25">
      <c r="A156" s="128">
        <f t="shared" si="2"/>
        <v>151</v>
      </c>
      <c r="B156" s="140" t="s">
        <v>109</v>
      </c>
      <c r="C156" s="138">
        <f>[2]geral!C158</f>
        <v>253.66073810572533</v>
      </c>
      <c r="D156" s="138">
        <f>[2]geral!D158</f>
        <v>264.08790854155865</v>
      </c>
      <c r="E156" s="139">
        <f>[2]geral!E158</f>
        <v>273.07298778879323</v>
      </c>
      <c r="F156" s="132">
        <v>9</v>
      </c>
    </row>
    <row r="157" spans="1:6" ht="18" customHeight="1" x14ac:dyDescent="0.25">
      <c r="A157" s="128">
        <f t="shared" si="2"/>
        <v>152</v>
      </c>
      <c r="B157" s="140" t="s">
        <v>110</v>
      </c>
      <c r="C157" s="138">
        <f>[2]geral!C159</f>
        <v>255.18711452589554</v>
      </c>
      <c r="D157" s="138">
        <f>[2]geral!D159</f>
        <v>265.43392184702708</v>
      </c>
      <c r="E157" s="139">
        <f>[2]geral!E159</f>
        <v>274.24025352858013</v>
      </c>
      <c r="F157" s="132">
        <v>10</v>
      </c>
    </row>
    <row r="158" spans="1:6" ht="18" customHeight="1" x14ac:dyDescent="0.25">
      <c r="A158" s="128">
        <f t="shared" si="2"/>
        <v>153</v>
      </c>
      <c r="B158" s="140" t="s">
        <v>111</v>
      </c>
      <c r="C158" s="138">
        <f>[2]geral!C160</f>
        <v>255.67714974465503</v>
      </c>
      <c r="D158" s="138">
        <f>[2]geral!D160</f>
        <v>266.09966006771037</v>
      </c>
      <c r="E158" s="139">
        <f>[2]geral!E160</f>
        <v>275.07232246020283</v>
      </c>
      <c r="F158" s="132">
        <v>11</v>
      </c>
    </row>
    <row r="159" spans="1:6" ht="18" customHeight="1" x14ac:dyDescent="0.25">
      <c r="A159" s="128">
        <f t="shared" si="2"/>
        <v>154</v>
      </c>
      <c r="B159" s="140" t="s">
        <v>112</v>
      </c>
      <c r="C159" s="138">
        <f>[2]geral!C161</f>
        <v>255.90022797213075</v>
      </c>
      <c r="D159" s="138">
        <f>[2]geral!D161</f>
        <v>266.31813157825405</v>
      </c>
      <c r="E159" s="139">
        <f>[2]geral!E161</f>
        <v>275.28550233536737</v>
      </c>
      <c r="F159" s="132">
        <v>12</v>
      </c>
    </row>
    <row r="160" spans="1:6" ht="18" customHeight="1" x14ac:dyDescent="0.25">
      <c r="A160" s="128">
        <f t="shared" si="2"/>
        <v>155</v>
      </c>
      <c r="B160" s="140" t="s">
        <v>113</v>
      </c>
      <c r="C160" s="138">
        <f>[2]geral!C162</f>
        <v>257.00741504209975</v>
      </c>
      <c r="D160" s="138">
        <f>[2]geral!D162</f>
        <v>267.40960318684341</v>
      </c>
      <c r="E160" s="139">
        <f>[2]geral!E162</f>
        <v>276.35755640301062</v>
      </c>
      <c r="F160" s="132">
        <v>1</v>
      </c>
    </row>
    <row r="161" spans="1:6" ht="18" customHeight="1" x14ac:dyDescent="0.25">
      <c r="A161" s="128">
        <f t="shared" si="2"/>
        <v>156</v>
      </c>
      <c r="B161" s="140" t="s">
        <v>114</v>
      </c>
      <c r="C161" s="138">
        <f>[2]geral!C163</f>
        <v>258.53997381475602</v>
      </c>
      <c r="D161" s="138">
        <f>[2]geral!D163</f>
        <v>269.09210058290239</v>
      </c>
      <c r="E161" s="139">
        <f>[2]geral!E163</f>
        <v>278.17759859873382</v>
      </c>
      <c r="F161" s="132">
        <v>2</v>
      </c>
    </row>
    <row r="162" spans="1:6" ht="18" customHeight="1" x14ac:dyDescent="0.25">
      <c r="A162" s="128">
        <f t="shared" si="2"/>
        <v>157</v>
      </c>
      <c r="B162" s="140" t="s">
        <v>115</v>
      </c>
      <c r="C162" s="138">
        <f>[2]geral!C164</f>
        <v>259.11743175801803</v>
      </c>
      <c r="D162" s="138">
        <f>[2]geral!D164</f>
        <v>269.9918957838143</v>
      </c>
      <c r="E162" s="139">
        <f>[2]geral!E164</f>
        <v>279.38380541490574</v>
      </c>
      <c r="F162" s="132">
        <v>3</v>
      </c>
    </row>
    <row r="163" spans="1:6" ht="18" customHeight="1" x14ac:dyDescent="0.25">
      <c r="A163" s="128">
        <f t="shared" si="2"/>
        <v>158</v>
      </c>
      <c r="B163" s="140" t="s">
        <v>116</v>
      </c>
      <c r="C163" s="138">
        <f>[2]geral!C165</f>
        <v>259.3351006062594</v>
      </c>
      <c r="D163" s="138">
        <f>[2]geral!D165</f>
        <v>270.26382397519205</v>
      </c>
      <c r="E163" s="139">
        <f>[2]geral!E165</f>
        <v>279.70683697836625</v>
      </c>
      <c r="F163" s="132">
        <v>4</v>
      </c>
    </row>
    <row r="164" spans="1:6" ht="18" customHeight="1" x14ac:dyDescent="0.25">
      <c r="A164" s="128">
        <f t="shared" si="2"/>
        <v>159</v>
      </c>
      <c r="B164" s="140" t="s">
        <v>117</v>
      </c>
      <c r="C164" s="138">
        <f>[2]geral!C166</f>
        <v>266.90945616734263</v>
      </c>
      <c r="D164" s="138">
        <f>[2]geral!D166</f>
        <v>279.54603263474496</v>
      </c>
      <c r="E164" s="139">
        <f>[2]geral!E166</f>
        <v>290.59470995405616</v>
      </c>
      <c r="F164" s="132">
        <v>5</v>
      </c>
    </row>
    <row r="165" spans="1:6" ht="18" customHeight="1" x14ac:dyDescent="0.25">
      <c r="A165" s="128">
        <f t="shared" si="2"/>
        <v>160</v>
      </c>
      <c r="B165" s="140" t="s">
        <v>118</v>
      </c>
      <c r="C165" s="138">
        <f>[2]geral!C167</f>
        <v>266.93160982189011</v>
      </c>
      <c r="D165" s="138">
        <f>[2]geral!D167</f>
        <v>279.61550598015242</v>
      </c>
      <c r="E165" s="139">
        <f>[2]geral!E167</f>
        <v>290.70941208463557</v>
      </c>
      <c r="F165" s="132">
        <v>6</v>
      </c>
    </row>
    <row r="166" spans="1:6" ht="18" customHeight="1" x14ac:dyDescent="0.25">
      <c r="A166" s="128">
        <f t="shared" si="2"/>
        <v>161</v>
      </c>
      <c r="B166" s="140" t="s">
        <v>119</v>
      </c>
      <c r="C166" s="138">
        <f>[2]geral!C168</f>
        <v>268.47786458435155</v>
      </c>
      <c r="D166" s="138">
        <f>[2]geral!D168</f>
        <v>281.03539702537739</v>
      </c>
      <c r="E166" s="139">
        <f>[2]geral!E168</f>
        <v>292.00219021230293</v>
      </c>
      <c r="F166" s="132">
        <v>7</v>
      </c>
    </row>
    <row r="167" spans="1:6" ht="18" customHeight="1" x14ac:dyDescent="0.25">
      <c r="A167" s="128">
        <f t="shared" si="2"/>
        <v>162</v>
      </c>
      <c r="B167" s="140" t="s">
        <v>120</v>
      </c>
      <c r="C167" s="138">
        <f>[2]geral!C169</f>
        <v>269.1130481903117</v>
      </c>
      <c r="D167" s="138">
        <f>[2]geral!D169</f>
        <v>281.64167199982001</v>
      </c>
      <c r="E167" s="139">
        <f>[2]geral!E169</f>
        <v>292.57827496641357</v>
      </c>
      <c r="F167" s="132">
        <v>8</v>
      </c>
    </row>
    <row r="168" spans="1:6" ht="18" customHeight="1" x14ac:dyDescent="0.25">
      <c r="A168" s="128">
        <f t="shared" si="2"/>
        <v>163</v>
      </c>
      <c r="B168" s="140" t="s">
        <v>121</v>
      </c>
      <c r="C168" s="138">
        <f>[2]geral!C170</f>
        <v>271.13825193291751</v>
      </c>
      <c r="D168" s="138">
        <f>[2]geral!D170</f>
        <v>283.78404034522919</v>
      </c>
      <c r="E168" s="139">
        <f>[2]geral!E170</f>
        <v>294.82485842871984</v>
      </c>
      <c r="F168" s="132">
        <v>9</v>
      </c>
    </row>
    <row r="169" spans="1:6" ht="18" customHeight="1" x14ac:dyDescent="0.25">
      <c r="A169" s="128">
        <f t="shared" si="2"/>
        <v>164</v>
      </c>
      <c r="B169" s="140" t="s">
        <v>122</v>
      </c>
      <c r="C169" s="138">
        <f>[2]geral!C171</f>
        <v>273.77025584294017</v>
      </c>
      <c r="D169" s="138">
        <f>[2]geral!D171</f>
        <v>285.86712827441136</v>
      </c>
      <c r="E169" s="139">
        <f>[2]geral!E171</f>
        <v>296.37188914482726</v>
      </c>
      <c r="F169" s="132">
        <v>10</v>
      </c>
    </row>
    <row r="170" spans="1:6" ht="18" customHeight="1" x14ac:dyDescent="0.25">
      <c r="A170" s="128">
        <f t="shared" si="2"/>
        <v>165</v>
      </c>
      <c r="B170" s="140" t="s">
        <v>123</v>
      </c>
      <c r="C170" s="138">
        <f>[2]geral!C172</f>
        <v>274.95921989076857</v>
      </c>
      <c r="D170" s="138">
        <f>[2]geral!D172</f>
        <v>286.89909089119311</v>
      </c>
      <c r="E170" s="139">
        <f>[2]geral!E172</f>
        <v>297.24880772110328</v>
      </c>
      <c r="F170" s="132">
        <v>11</v>
      </c>
    </row>
    <row r="171" spans="1:6" ht="18" customHeight="1" x14ac:dyDescent="0.25">
      <c r="A171" s="128">
        <f t="shared" si="2"/>
        <v>166</v>
      </c>
      <c r="B171" s="140" t="s">
        <v>124</v>
      </c>
      <c r="C171" s="138">
        <f>[2]geral!C173</f>
        <v>275.35534751221087</v>
      </c>
      <c r="D171" s="138">
        <f>[2]geral!D173</f>
        <v>287.74218460411811</v>
      </c>
      <c r="E171" s="139">
        <f>[2]geral!E173</f>
        <v>298.51838038038983</v>
      </c>
      <c r="F171" s="132">
        <v>12</v>
      </c>
    </row>
    <row r="172" spans="1:6" ht="18" customHeight="1" x14ac:dyDescent="0.25">
      <c r="A172" s="128">
        <f t="shared" si="2"/>
        <v>167</v>
      </c>
      <c r="B172" s="140" t="s">
        <v>125</v>
      </c>
      <c r="C172" s="138">
        <f>[2]geral!C174</f>
        <v>277.20639657795152</v>
      </c>
      <c r="D172" s="138">
        <f>[2]geral!D174</f>
        <v>289.58037951929543</v>
      </c>
      <c r="E172" s="139">
        <f>[2]geral!E174</f>
        <v>300.33696363739455</v>
      </c>
      <c r="F172" s="132">
        <v>1</v>
      </c>
    </row>
    <row r="173" spans="1:6" ht="18" customHeight="1" x14ac:dyDescent="0.25">
      <c r="A173" s="128">
        <f t="shared" si="2"/>
        <v>168</v>
      </c>
      <c r="B173" s="140" t="s">
        <v>126</v>
      </c>
      <c r="C173" s="138">
        <f>[2]geral!C175</f>
        <v>271.31186670619917</v>
      </c>
      <c r="D173" s="138">
        <f>[2]geral!D175</f>
        <v>281.80598856666984</v>
      </c>
      <c r="E173" s="139">
        <f>[2]geral!E175</f>
        <v>290.78555687403895</v>
      </c>
      <c r="F173" s="132">
        <v>2</v>
      </c>
    </row>
    <row r="174" spans="1:6" ht="18" customHeight="1" x14ac:dyDescent="0.25">
      <c r="A174" s="128">
        <f t="shared" si="2"/>
        <v>169</v>
      </c>
      <c r="B174" s="140" t="s">
        <v>127</v>
      </c>
      <c r="C174" s="138">
        <f>[2]geral!C176</f>
        <v>273.44899625524806</v>
      </c>
      <c r="D174" s="138">
        <f>[2]geral!D176</f>
        <v>283.75784477376232</v>
      </c>
      <c r="E174" s="139">
        <f>[2]geral!E176</f>
        <v>292.55155397606461</v>
      </c>
      <c r="F174" s="132">
        <v>3</v>
      </c>
    </row>
    <row r="175" spans="1:6" ht="18" customHeight="1" x14ac:dyDescent="0.25">
      <c r="A175" s="128">
        <f t="shared" si="2"/>
        <v>170</v>
      </c>
      <c r="B175" s="140" t="s">
        <v>128</v>
      </c>
      <c r="C175" s="138">
        <f>[2]geral!C177</f>
        <v>276.60456316253277</v>
      </c>
      <c r="D175" s="138">
        <f>[2]geral!D177</f>
        <v>286.43478589097816</v>
      </c>
      <c r="E175" s="139">
        <f>[2]geral!E177</f>
        <v>294.75768670600996</v>
      </c>
      <c r="F175" s="132">
        <v>4</v>
      </c>
    </row>
    <row r="176" spans="1:6" ht="18" customHeight="1" x14ac:dyDescent="0.25">
      <c r="A176" s="128">
        <f t="shared" si="2"/>
        <v>171</v>
      </c>
      <c r="B176" s="140" t="s">
        <v>129</v>
      </c>
      <c r="C176" s="138">
        <f>[2]geral!C178</f>
        <v>282.76362382679224</v>
      </c>
      <c r="D176" s="138">
        <f>[2]geral!D178</f>
        <v>293.83040462948878</v>
      </c>
      <c r="E176" s="139">
        <f>[2]geral!E178</f>
        <v>303.31321223412016</v>
      </c>
      <c r="F176" s="132">
        <v>5</v>
      </c>
    </row>
    <row r="177" spans="1:6" ht="18" customHeight="1" x14ac:dyDescent="0.25">
      <c r="A177" s="128">
        <f t="shared" si="2"/>
        <v>172</v>
      </c>
      <c r="B177" s="140" t="s">
        <v>130</v>
      </c>
      <c r="C177" s="138">
        <f>[2]geral!C179</f>
        <v>280.64799764904956</v>
      </c>
      <c r="D177" s="138">
        <f>[2]geral!D179</f>
        <v>292.07015676135416</v>
      </c>
      <c r="E177" s="139">
        <f>[2]geral!E179</f>
        <v>301.90164136585668</v>
      </c>
      <c r="F177" s="132">
        <v>6</v>
      </c>
    </row>
    <row r="178" spans="1:6" ht="18" customHeight="1" x14ac:dyDescent="0.25">
      <c r="A178" s="128">
        <f t="shared" si="2"/>
        <v>173</v>
      </c>
      <c r="B178" s="140" t="s">
        <v>131</v>
      </c>
      <c r="C178" s="138">
        <f>[2]geral!C180</f>
        <v>278.90167615134732</v>
      </c>
      <c r="D178" s="138">
        <f>[2]geral!D180</f>
        <v>290.69217364516214</v>
      </c>
      <c r="E178" s="139">
        <f>[2]geral!E180</f>
        <v>300.88328981149812</v>
      </c>
      <c r="F178" s="132">
        <v>7</v>
      </c>
    </row>
    <row r="179" spans="1:6" ht="18" customHeight="1" x14ac:dyDescent="0.25">
      <c r="A179" s="128">
        <f t="shared" si="2"/>
        <v>174</v>
      </c>
      <c r="B179" s="140" t="s">
        <v>132</v>
      </c>
      <c r="C179" s="138">
        <f>[2]geral!C181</f>
        <v>277.62545812962969</v>
      </c>
      <c r="D179" s="138">
        <f>[2]geral!D181</f>
        <v>289.80962618024961</v>
      </c>
      <c r="E179" s="139">
        <f>[2]geral!E181</f>
        <v>300.3827791219191</v>
      </c>
      <c r="F179" s="132">
        <v>8</v>
      </c>
    </row>
    <row r="180" spans="1:6" ht="18" customHeight="1" x14ac:dyDescent="0.25">
      <c r="A180" s="128">
        <f t="shared" si="2"/>
        <v>175</v>
      </c>
      <c r="B180" s="140" t="s">
        <v>133</v>
      </c>
      <c r="C180" s="138">
        <f>[2]geral!C182</f>
        <v>277.57565345314038</v>
      </c>
      <c r="D180" s="138">
        <f>[2]geral!D182</f>
        <v>289.73390797206901</v>
      </c>
      <c r="E180" s="139">
        <f>[2]geral!E182</f>
        <v>300.28244102409741</v>
      </c>
      <c r="F180" s="132">
        <v>9</v>
      </c>
    </row>
    <row r="181" spans="1:6" ht="18" customHeight="1" x14ac:dyDescent="0.25">
      <c r="A181" s="128">
        <f t="shared" si="2"/>
        <v>176</v>
      </c>
      <c r="B181" s="140" t="s">
        <v>134</v>
      </c>
      <c r="C181" s="138">
        <f>[2]geral!C183</f>
        <v>283.70852692820444</v>
      </c>
      <c r="D181" s="138">
        <f>[2]geral!D183</f>
        <v>297.3782334007791</v>
      </c>
      <c r="E181" s="139">
        <f>[2]geral!E183</f>
        <v>309.35003140616658</v>
      </c>
      <c r="F181" s="132">
        <v>10</v>
      </c>
    </row>
    <row r="182" spans="1:6" ht="18" customHeight="1" x14ac:dyDescent="0.25">
      <c r="A182" s="128">
        <f t="shared" si="2"/>
        <v>177</v>
      </c>
      <c r="B182" s="140" t="s">
        <v>135</v>
      </c>
      <c r="C182" s="138">
        <f>[2]geral!C184</f>
        <v>289.25778129044858</v>
      </c>
      <c r="D182" s="138">
        <f>[2]geral!D184</f>
        <v>304.05163247510285</v>
      </c>
      <c r="E182" s="139">
        <f>[2]geral!E184</f>
        <v>317.07808896943874</v>
      </c>
      <c r="F182" s="132">
        <v>11</v>
      </c>
    </row>
    <row r="183" spans="1:6" ht="18" customHeight="1" x14ac:dyDescent="0.25">
      <c r="A183" s="128">
        <f t="shared" si="2"/>
        <v>178</v>
      </c>
      <c r="B183" s="140" t="s">
        <v>136</v>
      </c>
      <c r="C183" s="138">
        <f>[2]geral!C185</f>
        <v>296.78221480129201</v>
      </c>
      <c r="D183" s="138">
        <f>[2]geral!D185</f>
        <v>312.36988216577652</v>
      </c>
      <c r="E183" s="139">
        <f>[2]geral!E185</f>
        <v>326.1268633335099</v>
      </c>
      <c r="F183" s="132">
        <v>12</v>
      </c>
    </row>
    <row r="184" spans="1:6" ht="18" customHeight="1" x14ac:dyDescent="0.25">
      <c r="A184" s="128">
        <f t="shared" si="2"/>
        <v>179</v>
      </c>
      <c r="B184" s="140" t="s">
        <v>137</v>
      </c>
      <c r="C184" s="138">
        <f>[2]geral!C186</f>
        <v>300.94456113173203</v>
      </c>
      <c r="D184" s="138">
        <f>[2]geral!D186</f>
        <v>317.33046280511724</v>
      </c>
      <c r="E184" s="139">
        <f>[2]geral!E186</f>
        <v>331.83546199065262</v>
      </c>
      <c r="F184" s="132">
        <v>1</v>
      </c>
    </row>
    <row r="185" spans="1:6" ht="18" customHeight="1" x14ac:dyDescent="0.25">
      <c r="A185" s="128">
        <f t="shared" si="2"/>
        <v>180</v>
      </c>
      <c r="B185" s="140" t="s">
        <v>138</v>
      </c>
      <c r="C185" s="138">
        <f>[2]geral!C187</f>
        <v>303.01015317706822</v>
      </c>
      <c r="D185" s="138">
        <f>[2]geral!D187</f>
        <v>320.32844140724802</v>
      </c>
      <c r="E185" s="139">
        <f>[2]geral!E187</f>
        <v>335.71820182369879</v>
      </c>
      <c r="F185" s="132">
        <v>2</v>
      </c>
    </row>
    <row r="186" spans="1:6" ht="18" customHeight="1" x14ac:dyDescent="0.25">
      <c r="A186" s="128">
        <f t="shared" si="2"/>
        <v>181</v>
      </c>
      <c r="B186" s="140" t="s">
        <v>139</v>
      </c>
      <c r="C186" s="138">
        <f>[2]geral!C188</f>
        <v>304.23747766206378</v>
      </c>
      <c r="D186" s="138">
        <f>[2]geral!D188</f>
        <v>321.57682512854012</v>
      </c>
      <c r="E186" s="139">
        <f>[2]geral!E188</f>
        <v>336.98191175908295</v>
      </c>
      <c r="F186" s="132">
        <v>3</v>
      </c>
    </row>
    <row r="187" spans="1:6" ht="18" customHeight="1" x14ac:dyDescent="0.25">
      <c r="A187" s="128">
        <f t="shared" si="2"/>
        <v>182</v>
      </c>
      <c r="B187" s="140" t="s">
        <v>260</v>
      </c>
      <c r="C187" s="138">
        <f>[2]geral!C189</f>
        <v>305.11962574779841</v>
      </c>
      <c r="D187" s="138">
        <f>[2]geral!D189</f>
        <v>321.85757407453895</v>
      </c>
      <c r="E187" s="139">
        <f>[2]geral!E189</f>
        <v>336.68324505178583</v>
      </c>
      <c r="F187" s="132">
        <v>4</v>
      </c>
    </row>
    <row r="188" spans="1:6" ht="18" customHeight="1" x14ac:dyDescent="0.25">
      <c r="A188" s="128">
        <f t="shared" si="2"/>
        <v>183</v>
      </c>
      <c r="B188" s="140" t="s">
        <v>261</v>
      </c>
      <c r="C188" s="138">
        <f>[2]geral!C190</f>
        <v>313.78066721970976</v>
      </c>
      <c r="D188" s="138">
        <f>[2]geral!D190</f>
        <v>331.76893730303067</v>
      </c>
      <c r="E188" s="139">
        <f>[2]geral!E190</f>
        <v>347.75782654262662</v>
      </c>
      <c r="F188" s="132">
        <v>5</v>
      </c>
    </row>
    <row r="189" spans="1:6" ht="18" customHeight="1" x14ac:dyDescent="0.25">
      <c r="A189" s="128">
        <f t="shared" si="2"/>
        <v>184</v>
      </c>
      <c r="B189" s="140" t="s">
        <v>252</v>
      </c>
      <c r="C189" s="138">
        <f>[2]geral!C191</f>
        <v>316.31854371312323</v>
      </c>
      <c r="D189" s="138">
        <f>[2]geral!D191</f>
        <v>334.85286356955834</v>
      </c>
      <c r="E189" s="139">
        <f>[2]geral!E191</f>
        <v>351.35467176748386</v>
      </c>
      <c r="F189" s="132">
        <v>6</v>
      </c>
    </row>
    <row r="190" spans="1:6" ht="18" customHeight="1" x14ac:dyDescent="0.25">
      <c r="A190" s="128">
        <f t="shared" si="2"/>
        <v>185</v>
      </c>
      <c r="B190" s="140" t="s">
        <v>253</v>
      </c>
      <c r="C190" s="138">
        <f>[2]geral!C192</f>
        <v>317.37437550620422</v>
      </c>
      <c r="D190" s="138">
        <f>[2]geral!D192</f>
        <v>335.87803156284741</v>
      </c>
      <c r="E190" s="139">
        <f>[2]geral!E192</f>
        <v>352.34630937343837</v>
      </c>
      <c r="F190" s="132">
        <v>7</v>
      </c>
    </row>
    <row r="191" spans="1:6" ht="18" customHeight="1" x14ac:dyDescent="0.25">
      <c r="A191" s="128">
        <f t="shared" si="2"/>
        <v>186</v>
      </c>
      <c r="B191" s="140" t="s">
        <v>254</v>
      </c>
      <c r="C191" s="138">
        <f>[2]geral!C193</f>
        <v>318.244108016783</v>
      </c>
      <c r="D191" s="138">
        <f>[2]geral!D193</f>
        <v>336.55715089639546</v>
      </c>
      <c r="E191" s="139">
        <f>[2]geral!E193</f>
        <v>352.83945530158866</v>
      </c>
      <c r="F191" s="132">
        <v>8</v>
      </c>
    </row>
    <row r="192" spans="1:6" ht="18" customHeight="1" x14ac:dyDescent="0.25">
      <c r="A192" s="128">
        <f t="shared" si="2"/>
        <v>187</v>
      </c>
      <c r="B192" s="140" t="s">
        <v>255</v>
      </c>
      <c r="C192" s="138">
        <f>[2]geral!C194</f>
        <v>318.44588064792811</v>
      </c>
      <c r="D192" s="138">
        <f>[2]geral!D194</f>
        <v>336.53630317579132</v>
      </c>
      <c r="E192" s="139">
        <f>[2]geral!E194</f>
        <v>352.60461705788674</v>
      </c>
      <c r="F192" s="132">
        <v>9</v>
      </c>
    </row>
    <row r="193" spans="1:6" ht="18" customHeight="1" x14ac:dyDescent="0.25">
      <c r="A193" s="128">
        <f t="shared" si="2"/>
        <v>188</v>
      </c>
      <c r="B193" s="140" t="s">
        <v>256</v>
      </c>
      <c r="C193" s="138">
        <f>[2]geral!C195</f>
        <v>321.21443894972623</v>
      </c>
      <c r="D193" s="138">
        <f>[2]geral!D195</f>
        <v>338.93962276419091</v>
      </c>
      <c r="E193" s="139">
        <f>[2]geral!E195</f>
        <v>354.64724113946949</v>
      </c>
      <c r="F193" s="132">
        <v>10</v>
      </c>
    </row>
    <row r="194" spans="1:6" ht="18" customHeight="1" x14ac:dyDescent="0.25">
      <c r="A194" s="128">
        <f t="shared" si="2"/>
        <v>189</v>
      </c>
      <c r="B194" s="140" t="s">
        <v>257</v>
      </c>
      <c r="C194" s="138">
        <f>[2]geral!C196</f>
        <v>324.78707946169749</v>
      </c>
      <c r="D194" s="138">
        <f>[2]geral!D196</f>
        <v>341.78630067214078</v>
      </c>
      <c r="E194" s="139">
        <f>[2]geral!E196</f>
        <v>356.78460088221448</v>
      </c>
      <c r="F194" s="132">
        <v>11</v>
      </c>
    </row>
    <row r="195" spans="1:6" ht="18" customHeight="1" x14ac:dyDescent="0.25">
      <c r="A195" s="128">
        <f t="shared" si="2"/>
        <v>190</v>
      </c>
      <c r="B195" s="140" t="s">
        <v>258</v>
      </c>
      <c r="C195" s="138">
        <f>[2]geral!C197</f>
        <v>328.59176847989187</v>
      </c>
      <c r="D195" s="138">
        <f>[2]geral!D197</f>
        <v>345.20754411969875</v>
      </c>
      <c r="E195" s="139">
        <f>[2]geral!E197</f>
        <v>359.8236256648338</v>
      </c>
      <c r="F195" s="132">
        <v>12</v>
      </c>
    </row>
    <row r="196" spans="1:6" ht="18" customHeight="1" x14ac:dyDescent="0.25">
      <c r="A196" s="128">
        <f t="shared" si="2"/>
        <v>191</v>
      </c>
      <c r="B196" s="140" t="s">
        <v>259</v>
      </c>
      <c r="C196" s="138">
        <f>[2]geral!C198</f>
        <v>329.21596229788275</v>
      </c>
      <c r="D196" s="138">
        <f>[2]geral!D198</f>
        <v>345.83432415112037</v>
      </c>
      <c r="E196" s="139">
        <f>[2]geral!E198</f>
        <v>360.45042017913028</v>
      </c>
      <c r="F196" s="132">
        <v>1</v>
      </c>
    </row>
    <row r="197" spans="1:6" ht="18" customHeight="1" x14ac:dyDescent="0.25">
      <c r="A197" s="128">
        <f t="shared" si="2"/>
        <v>192</v>
      </c>
      <c r="B197" s="140" t="str">
        <f>INCTFou!B262</f>
        <v>FEVEREIRO|16</v>
      </c>
      <c r="C197" s="138">
        <f>[2]geral!C199</f>
        <v>332.60770253481991</v>
      </c>
      <c r="D197" s="138">
        <f>[2]geral!D199</f>
        <v>348.83497588919761</v>
      </c>
      <c r="E197" s="139">
        <f>[2]geral!E199</f>
        <v>363.06316286695011</v>
      </c>
      <c r="F197" s="132">
        <v>2</v>
      </c>
    </row>
    <row r="198" spans="1:6" ht="18" customHeight="1" x14ac:dyDescent="0.25">
      <c r="A198" s="128">
        <f t="shared" si="2"/>
        <v>193</v>
      </c>
      <c r="B198" s="140" t="str">
        <f>INCTFou!B263</f>
        <v>MARÇO|16</v>
      </c>
      <c r="C198" s="138">
        <f>[2]geral!C200</f>
        <v>334.88808779215765</v>
      </c>
      <c r="D198" s="138">
        <f>[2]geral!D200</f>
        <v>351.03901344779916</v>
      </c>
      <c r="E198" s="139">
        <f>[2]geral!E200</f>
        <v>365.18508995414146</v>
      </c>
      <c r="F198" s="132">
        <v>3</v>
      </c>
    </row>
    <row r="199" spans="1:6" ht="18" customHeight="1" x14ac:dyDescent="0.25">
      <c r="A199" s="128">
        <f t="shared" si="2"/>
        <v>194</v>
      </c>
      <c r="B199" s="140" t="str">
        <f>INCTFou!B264</f>
        <v>ABRIL|16</v>
      </c>
      <c r="C199" s="138">
        <f>[2]geral!C201</f>
        <v>335.84881943503149</v>
      </c>
      <c r="D199" s="138">
        <f>[2]geral!D201</f>
        <v>351.9726263511414</v>
      </c>
      <c r="E199" s="139">
        <f>[2]geral!E201</f>
        <v>366.08894256987736</v>
      </c>
      <c r="F199" s="132">
        <v>4</v>
      </c>
    </row>
    <row r="200" spans="1:6" ht="18" customHeight="1" x14ac:dyDescent="0.25">
      <c r="A200" s="128">
        <f t="shared" ref="A200:A205" si="3">A199+1</f>
        <v>195</v>
      </c>
      <c r="B200" s="140" t="str">
        <f>INCTFou!B265</f>
        <v>MAIO|16</v>
      </c>
      <c r="C200" s="138">
        <f>[2]geral!C202</f>
        <v>342.55757544680063</v>
      </c>
      <c r="D200" s="138">
        <f>[2]geral!D202</f>
        <v>360.09888575976254</v>
      </c>
      <c r="E200" s="139">
        <f>[2]geral!E202</f>
        <v>375.54622450098509</v>
      </c>
      <c r="F200" s="132">
        <v>5</v>
      </c>
    </row>
    <row r="201" spans="1:6" ht="18" customHeight="1" x14ac:dyDescent="0.25">
      <c r="A201" s="128">
        <f t="shared" si="3"/>
        <v>196</v>
      </c>
      <c r="B201" s="140" t="str">
        <f>INCTFou!B266</f>
        <v>JUNHO|16</v>
      </c>
      <c r="C201" s="138">
        <f>[2]geral!C203</f>
        <v>349.627877704556</v>
      </c>
      <c r="D201" s="138">
        <f>[2]geral!D203</f>
        <v>367.67764909278492</v>
      </c>
      <c r="E201" s="139">
        <f>[2]geral!E203</f>
        <v>383.5840307383304</v>
      </c>
      <c r="F201" s="132">
        <v>6</v>
      </c>
    </row>
    <row r="202" spans="1:6" ht="18" customHeight="1" x14ac:dyDescent="0.25">
      <c r="A202" s="128">
        <f t="shared" si="3"/>
        <v>197</v>
      </c>
      <c r="B202" s="140" t="str">
        <f>INCTFou!B267</f>
        <v>JULHO|16</v>
      </c>
      <c r="C202" s="138">
        <f>[2]geral!C204</f>
        <v>353.60549246723025</v>
      </c>
      <c r="D202" s="138">
        <f>[2]geral!D204</f>
        <v>370.94430341146358</v>
      </c>
      <c r="E202" s="139">
        <f>[2]geral!E204</f>
        <v>386.15413637561352</v>
      </c>
      <c r="F202" s="132">
        <v>7</v>
      </c>
    </row>
    <row r="203" spans="1:6" ht="18" customHeight="1" x14ac:dyDescent="0.25">
      <c r="A203" s="128">
        <f t="shared" si="3"/>
        <v>198</v>
      </c>
      <c r="B203" s="140" t="str">
        <f>INCTFou!B268</f>
        <v>AGOSTO|16</v>
      </c>
      <c r="C203" s="138">
        <f>[2]geral!C205</f>
        <v>352.31894375146658</v>
      </c>
      <c r="D203" s="138">
        <f>[2]geral!D205</f>
        <v>370.01795221302467</v>
      </c>
      <c r="E203" s="139">
        <f>[2]geral!E205</f>
        <v>385.57780691356356</v>
      </c>
      <c r="F203" s="132">
        <v>8</v>
      </c>
    </row>
    <row r="204" spans="1:6" ht="18" customHeight="1" x14ac:dyDescent="0.25">
      <c r="A204" s="128">
        <f t="shared" si="3"/>
        <v>199</v>
      </c>
      <c r="B204" s="140" t="str">
        <f>INCTFou!B269</f>
        <v>SETEMBRO|16</v>
      </c>
      <c r="C204" s="138">
        <f>[2]geral!C206</f>
        <v>353.19838772720072</v>
      </c>
      <c r="D204" s="138">
        <f>[2]geral!D206</f>
        <v>370.71973028302625</v>
      </c>
      <c r="E204" s="139">
        <f>[2]geral!E206</f>
        <v>386.10597235321592</v>
      </c>
      <c r="F204" s="132">
        <v>9</v>
      </c>
    </row>
    <row r="205" spans="1:6" ht="18" customHeight="1" x14ac:dyDescent="0.25">
      <c r="A205" s="128">
        <f t="shared" si="3"/>
        <v>200</v>
      </c>
      <c r="B205" s="140" t="str">
        <f>INCTFou!B270</f>
        <v>OUTUBRO|16</v>
      </c>
      <c r="C205" s="138">
        <f>[2]geral!C207</f>
        <v>353.0960988216525</v>
      </c>
      <c r="D205" s="138">
        <f>[2]geral!D207</f>
        <v>370.61495068464836</v>
      </c>
      <c r="E205" s="139">
        <f>[2]geral!E207</f>
        <v>385.99921101261378</v>
      </c>
      <c r="F205" s="132">
        <v>10</v>
      </c>
    </row>
    <row r="206" spans="1:6" ht="18" customHeight="1" x14ac:dyDescent="0.25">
      <c r="A206" s="128">
        <f t="shared" ref="A206:A239" si="4">A205+1</f>
        <v>201</v>
      </c>
      <c r="B206" s="140" t="str">
        <f>INCTFou!B271</f>
        <v>NOVEMBRO|16</v>
      </c>
      <c r="C206" s="138">
        <f>[2]geral!C208</f>
        <v>353.35241034645441</v>
      </c>
      <c r="D206" s="138">
        <f>[2]geral!D208</f>
        <v>370.8460168250985</v>
      </c>
      <c r="E206" s="139">
        <f>[2]geral!E208</f>
        <v>386.20508959812071</v>
      </c>
      <c r="F206" s="132">
        <v>11</v>
      </c>
    </row>
    <row r="207" spans="1:6" ht="18" customHeight="1" x14ac:dyDescent="0.25">
      <c r="A207" s="128">
        <f t="shared" si="4"/>
        <v>202</v>
      </c>
      <c r="B207" s="140" t="str">
        <f>INCTFou!B272</f>
        <v>DEZEMBRO|16</v>
      </c>
      <c r="C207" s="138">
        <f>[2]geral!C209</f>
        <v>354.11453673755841</v>
      </c>
      <c r="D207" s="138">
        <f>[2]geral!D209</f>
        <v>371.96109966099328</v>
      </c>
      <c r="E207" s="139">
        <f>[2]geral!E209</f>
        <v>387.6551783655209</v>
      </c>
      <c r="F207" s="132">
        <v>12</v>
      </c>
    </row>
    <row r="208" spans="1:6" ht="18" customHeight="1" x14ac:dyDescent="0.25">
      <c r="A208" s="128">
        <f t="shared" si="4"/>
        <v>203</v>
      </c>
      <c r="B208" s="140" t="str">
        <f>INCTFou!B273</f>
        <v>JANEIRO|17</v>
      </c>
      <c r="C208" s="138">
        <f>[2]geral!C210</f>
        <v>356.37057858358133</v>
      </c>
      <c r="D208" s="138">
        <f>[2]geral!D210</f>
        <v>374.07488368636615</v>
      </c>
      <c r="E208" s="139">
        <f>[2]geral!E210</f>
        <v>389.62382846050502</v>
      </c>
      <c r="F208" s="132">
        <v>1</v>
      </c>
    </row>
    <row r="209" spans="1:6" ht="18" customHeight="1" x14ac:dyDescent="0.25">
      <c r="A209" s="128">
        <f t="shared" si="4"/>
        <v>204</v>
      </c>
      <c r="B209" s="140" t="str">
        <f>INCTFou!B274</f>
        <v>FEVEREIRO|17</v>
      </c>
      <c r="C209" s="138">
        <f>[2]geral!C211</f>
        <v>357.28795709975844</v>
      </c>
      <c r="D209" s="138">
        <f>[2]geral!D211</f>
        <v>374.88659177430264</v>
      </c>
      <c r="E209" s="139">
        <f>[2]geral!E211</f>
        <v>390.33072146617587</v>
      </c>
      <c r="F209" s="132">
        <v>2</v>
      </c>
    </row>
    <row r="210" spans="1:6" ht="18" customHeight="1" x14ac:dyDescent="0.25">
      <c r="A210" s="128">
        <f t="shared" si="4"/>
        <v>205</v>
      </c>
      <c r="B210" s="140" t="str">
        <f>INCTFou!B275</f>
        <v>MARÇO|17</v>
      </c>
      <c r="C210" s="138">
        <f>[2]geral!C212</f>
        <v>362.32450738178125</v>
      </c>
      <c r="D210" s="138">
        <f>[2]geral!D212</f>
        <v>383.67894614886467</v>
      </c>
      <c r="E210" s="139">
        <f>[2]geral!E212</f>
        <v>390.64722911464111</v>
      </c>
      <c r="F210" s="132">
        <v>3</v>
      </c>
    </row>
    <row r="211" spans="1:6" ht="18" customHeight="1" x14ac:dyDescent="0.25">
      <c r="A211" s="128">
        <f t="shared" si="4"/>
        <v>206</v>
      </c>
      <c r="B211" s="140" t="str">
        <f>INCTFou!B276</f>
        <v>ABRIL|17</v>
      </c>
      <c r="C211" s="138">
        <f>[2]geral!C213</f>
        <v>356.16598501232039</v>
      </c>
      <c r="D211" s="138">
        <f>[2]geral!D213</f>
        <v>374.04401337398662</v>
      </c>
      <c r="E211" s="139">
        <f>[2]geral!E213</f>
        <v>389.76013301037455</v>
      </c>
      <c r="F211" s="132">
        <v>4</v>
      </c>
    </row>
    <row r="212" spans="1:6" ht="18" customHeight="1" x14ac:dyDescent="0.25">
      <c r="A212" s="128">
        <f t="shared" si="4"/>
        <v>207</v>
      </c>
      <c r="B212" s="140" t="str">
        <f>INCTFou!B277</f>
        <v>MAIO|17</v>
      </c>
      <c r="C212" s="138">
        <f>[2]geral!C214</f>
        <v>359.28025320666501</v>
      </c>
      <c r="D212" s="138">
        <f>[2]geral!D214</f>
        <v>379.38493280153682</v>
      </c>
      <c r="E212" s="139">
        <f>[2]geral!E214</f>
        <v>397.22114247283082</v>
      </c>
      <c r="F212" s="132">
        <v>5</v>
      </c>
    </row>
    <row r="213" spans="1:6" ht="18" customHeight="1" x14ac:dyDescent="0.25">
      <c r="A213" s="128">
        <f t="shared" si="4"/>
        <v>208</v>
      </c>
      <c r="B213" s="140" t="str">
        <f>INCTFou!B278</f>
        <v>JUNHO|17</v>
      </c>
      <c r="C213" s="138">
        <f>[2]geral!C215</f>
        <v>358.37393717777263</v>
      </c>
      <c r="D213" s="138">
        <f>[2]geral!D215</f>
        <v>378.97855647716722</v>
      </c>
      <c r="E213" s="139">
        <f>[2]geral!E215</f>
        <v>397.29711349630929</v>
      </c>
      <c r="F213" s="132">
        <v>6</v>
      </c>
    </row>
    <row r="214" spans="1:6" ht="18" customHeight="1" x14ac:dyDescent="0.25">
      <c r="A214" s="128">
        <f t="shared" si="4"/>
        <v>209</v>
      </c>
      <c r="B214" s="140" t="str">
        <f>INCTFou!B279</f>
        <v>JULHO|17</v>
      </c>
      <c r="C214" s="138">
        <f>[2]geral!C216</f>
        <v>356.52935725806685</v>
      </c>
      <c r="D214" s="138">
        <f>[2]geral!D216</f>
        <v>378.10732212036703</v>
      </c>
      <c r="E214" s="139">
        <f>[2]geral!E216</f>
        <v>397.36528945624781</v>
      </c>
      <c r="F214" s="132">
        <v>7</v>
      </c>
    </row>
    <row r="215" spans="1:6" ht="18" customHeight="1" x14ac:dyDescent="0.25">
      <c r="A215" s="128">
        <f t="shared" si="4"/>
        <v>210</v>
      </c>
      <c r="B215" s="140" t="str">
        <f>INCTFou!B280</f>
        <v>AGOSTO|17</v>
      </c>
      <c r="C215" s="138">
        <f>[2]geral!C217</f>
        <v>355.86358361890672</v>
      </c>
      <c r="D215" s="138">
        <f>[2]geral!D217</f>
        <v>378.0131974552686</v>
      </c>
      <c r="E215" s="139">
        <f>[2]geral!E217</f>
        <v>397.82123637881091</v>
      </c>
      <c r="F215" s="132">
        <v>8</v>
      </c>
    </row>
    <row r="216" spans="1:6" ht="18" customHeight="1" x14ac:dyDescent="0.25">
      <c r="A216" s="128">
        <f t="shared" si="4"/>
        <v>211</v>
      </c>
      <c r="B216" s="140" t="str">
        <f>INCTFou!B281</f>
        <v>SETEMBRO|17</v>
      </c>
      <c r="C216" s="138">
        <f>[2]geral!C218</f>
        <v>356.35137567986521</v>
      </c>
      <c r="D216" s="138">
        <f>[2]geral!D218</f>
        <v>378.6574409028799</v>
      </c>
      <c r="E216" s="139">
        <f>[2]geral!E218</f>
        <v>398.61338288454584</v>
      </c>
      <c r="F216" s="132">
        <v>9</v>
      </c>
    </row>
    <row r="217" spans="1:6" ht="18" customHeight="1" x14ac:dyDescent="0.25">
      <c r="A217" s="128">
        <f t="shared" si="4"/>
        <v>212</v>
      </c>
      <c r="B217" s="140" t="str">
        <f>INCTFou!B282</f>
        <v>OUTUBRO|17</v>
      </c>
      <c r="C217" s="138">
        <f>[2]geral!C219</f>
        <v>357.98787165908573</v>
      </c>
      <c r="D217" s="138">
        <f>[2]geral!D219</f>
        <v>380.04728013820676</v>
      </c>
      <c r="E217" s="139">
        <f>[2]geral!E219</f>
        <v>399.76055341541382</v>
      </c>
      <c r="F217" s="132">
        <v>10</v>
      </c>
    </row>
    <row r="218" spans="1:6" ht="18" customHeight="1" x14ac:dyDescent="0.25">
      <c r="A218" s="128">
        <f t="shared" si="4"/>
        <v>213</v>
      </c>
      <c r="B218" s="140" t="str">
        <f>INCTFou!B283</f>
        <v>NOVEMBRO|17</v>
      </c>
      <c r="C218" s="138">
        <f>[2]geral!C220</f>
        <v>357.79686286726167</v>
      </c>
      <c r="D218" s="138">
        <f>[2]geral!D220</f>
        <v>380.05726177688058</v>
      </c>
      <c r="E218" s="139">
        <f>[2]geral!E220</f>
        <v>399.96376900780001</v>
      </c>
      <c r="F218" s="132">
        <v>11</v>
      </c>
    </row>
    <row r="219" spans="1:6" ht="18" customHeight="1" x14ac:dyDescent="0.25">
      <c r="A219" s="128">
        <f t="shared" si="4"/>
        <v>214</v>
      </c>
      <c r="B219" s="140" t="str">
        <f>INCTFou!B284</f>
        <v>DEZEMBRO|17</v>
      </c>
      <c r="C219" s="138">
        <f>[2]geral!C221</f>
        <v>359.18583524408467</v>
      </c>
      <c r="D219" s="138">
        <f>[2]geral!D221</f>
        <v>381.05748167887947</v>
      </c>
      <c r="E219" s="139">
        <f>[2]geral!E221</f>
        <v>400.58621720750762</v>
      </c>
      <c r="F219" s="132">
        <v>12</v>
      </c>
    </row>
    <row r="220" spans="1:6" ht="18" customHeight="1" x14ac:dyDescent="0.25">
      <c r="A220" s="128">
        <f t="shared" si="4"/>
        <v>215</v>
      </c>
      <c r="B220" s="140" t="str">
        <f>INCTFou!B285</f>
        <v>JANEIRO|18</v>
      </c>
      <c r="C220" s="138">
        <f>[2]geral!C222</f>
        <v>360.91140041515911</v>
      </c>
      <c r="D220" s="138">
        <f>[2]geral!D222</f>
        <v>382.47420621248483</v>
      </c>
      <c r="E220" s="139">
        <f>[2]geral!E222</f>
        <v>401.70037066363216</v>
      </c>
      <c r="F220" s="132">
        <v>1</v>
      </c>
    </row>
    <row r="221" spans="1:6" ht="18" customHeight="1" x14ac:dyDescent="0.25">
      <c r="A221" s="128">
        <f t="shared" si="4"/>
        <v>216</v>
      </c>
      <c r="B221" s="140" t="str">
        <f>INCTFou!B286</f>
        <v>FEVEREIRO|18</v>
      </c>
      <c r="C221" s="138">
        <f>[2]geral!C223</f>
        <v>362.31949534017963</v>
      </c>
      <c r="D221" s="138">
        <f>[2]geral!D223</f>
        <v>383.7840917769966</v>
      </c>
      <c r="E221" s="139">
        <f>[2]geral!E223</f>
        <v>402.91065060410625</v>
      </c>
      <c r="F221" s="132">
        <v>2</v>
      </c>
    </row>
    <row r="222" spans="1:6" ht="18" customHeight="1" x14ac:dyDescent="0.25">
      <c r="A222" s="128">
        <f t="shared" si="4"/>
        <v>217</v>
      </c>
      <c r="B222" s="140" t="str">
        <f>INCTFou!B287</f>
        <v>MARÇO|18</v>
      </c>
      <c r="C222" s="138">
        <f>[2]geral!C224</f>
        <v>362.32450738178125</v>
      </c>
      <c r="D222" s="138">
        <f>[2]geral!D224</f>
        <v>383.67894614886467</v>
      </c>
      <c r="E222" s="139">
        <f>[2]geral!E224</f>
        <v>402.69999161449977</v>
      </c>
      <c r="F222" s="132">
        <v>3</v>
      </c>
    </row>
    <row r="223" spans="1:6" ht="18" customHeight="1" x14ac:dyDescent="0.25">
      <c r="A223" s="128">
        <f t="shared" si="4"/>
        <v>218</v>
      </c>
      <c r="B223" s="140" t="str">
        <f>INCTFou!B288</f>
        <v>ABRIL|18</v>
      </c>
      <c r="C223" s="138">
        <f>[2]geral!C225</f>
        <v>364.08393896944403</v>
      </c>
      <c r="D223" s="138">
        <f>[2]geral!D225</f>
        <v>385.3927660183374</v>
      </c>
      <c r="E223" s="139">
        <f>[2]geral!E225</f>
        <v>404.36319061404976</v>
      </c>
      <c r="F223" s="132">
        <v>4</v>
      </c>
    </row>
    <row r="224" spans="1:6" ht="18" customHeight="1" x14ac:dyDescent="0.25">
      <c r="A224" s="128">
        <f t="shared" si="4"/>
        <v>219</v>
      </c>
      <c r="B224" s="140" t="str">
        <f>INCTFou!B289</f>
        <v>MAIO|18</v>
      </c>
      <c r="C224" s="138">
        <f>[2]geral!C226</f>
        <v>366.63724023215383</v>
      </c>
      <c r="D224" s="138">
        <f>[2]geral!D226</f>
        <v>388.41191507171067</v>
      </c>
      <c r="E224" s="139">
        <f>[2]geral!E226</f>
        <v>407.81839155222912</v>
      </c>
      <c r="F224" s="132">
        <v>5</v>
      </c>
    </row>
    <row r="225" spans="1:6" ht="18" customHeight="1" x14ac:dyDescent="0.25">
      <c r="A225" s="128">
        <f t="shared" si="4"/>
        <v>220</v>
      </c>
      <c r="B225" s="140" t="str">
        <f>INCTFou!B290</f>
        <v>JUNHO|18</v>
      </c>
      <c r="C225" s="138">
        <f>[2]geral!C227</f>
        <v>374.54776996747751</v>
      </c>
      <c r="D225" s="138">
        <f>[2]geral!D227</f>
        <v>395.2583532659159</v>
      </c>
      <c r="E225" s="139">
        <f>[2]geral!E227</f>
        <v>413.61458755055065</v>
      </c>
      <c r="F225" s="132">
        <v>6</v>
      </c>
    </row>
    <row r="226" spans="1:6" ht="18" customHeight="1" x14ac:dyDescent="0.25">
      <c r="A226" s="128">
        <f t="shared" si="4"/>
        <v>221</v>
      </c>
      <c r="B226" s="140" t="str">
        <f>INCTFou!B291</f>
        <v>JULHO|18</v>
      </c>
      <c r="C226" s="138">
        <f>[2]geral!C228</f>
        <v>378.14867469875765</v>
      </c>
      <c r="D226" s="138">
        <f>[2]geral!D228</f>
        <v>399.47100918111641</v>
      </c>
      <c r="E226" s="139">
        <f>[2]geral!E228</f>
        <v>418.39888875393382</v>
      </c>
      <c r="F226" s="132">
        <v>7</v>
      </c>
    </row>
    <row r="227" spans="1:6" ht="18" customHeight="1" x14ac:dyDescent="0.25">
      <c r="A227" s="128">
        <f t="shared" si="4"/>
        <v>222</v>
      </c>
      <c r="B227" s="140" t="str">
        <f>INCTFou!B292</f>
        <v>AGOSTO|18</v>
      </c>
      <c r="C227" s="138">
        <f>[2]geral!C229</f>
        <v>379.68006482850291</v>
      </c>
      <c r="D227" s="138">
        <f>[2]geral!D229</f>
        <v>400.73540026184429</v>
      </c>
      <c r="E227" s="139">
        <f>[2]geral!E229</f>
        <v>419.40154472536074</v>
      </c>
      <c r="F227" s="132">
        <v>8</v>
      </c>
    </row>
    <row r="228" spans="1:6" ht="18" customHeight="1" x14ac:dyDescent="0.25">
      <c r="A228" s="128">
        <f t="shared" si="4"/>
        <v>223</v>
      </c>
      <c r="B228" s="140" t="str">
        <f>INCTFou!B293</f>
        <v>SETEMBRO|18</v>
      </c>
      <c r="C228" s="138">
        <f>[2]geral!C230</f>
        <v>383.17700600230484</v>
      </c>
      <c r="D228" s="138">
        <f>[2]geral!D230</f>
        <v>404.48512024546335</v>
      </c>
      <c r="E228" s="139">
        <f>[2]geral!E230</f>
        <v>423.37954662467143</v>
      </c>
      <c r="F228" s="132">
        <v>9</v>
      </c>
    </row>
    <row r="229" spans="1:6" ht="18" customHeight="1" x14ac:dyDescent="0.25">
      <c r="A229" s="128">
        <f t="shared" si="4"/>
        <v>224</v>
      </c>
      <c r="B229" s="140" t="str">
        <f>INCTFou!B294</f>
        <v>OUTUBRO|18</v>
      </c>
      <c r="C229" s="138">
        <f>[2]geral!C231</f>
        <v>388.78256651684143</v>
      </c>
      <c r="D229" s="138">
        <f>[2]geral!D231</f>
        <v>409.42339247412178</v>
      </c>
      <c r="E229" s="139">
        <f>[2]geral!E231</f>
        <v>427.6566715627747</v>
      </c>
      <c r="F229" s="132">
        <v>10</v>
      </c>
    </row>
    <row r="230" spans="1:6" ht="18" customHeight="1" x14ac:dyDescent="0.25">
      <c r="A230" s="128">
        <f t="shared" si="4"/>
        <v>225</v>
      </c>
      <c r="B230" s="140" t="str">
        <f>INCTFou!B295</f>
        <v>NOVEMBRO|18</v>
      </c>
      <c r="C230" s="138">
        <f>[2]geral!C232</f>
        <v>389.04263669795853</v>
      </c>
      <c r="D230" s="138">
        <f>[2]geral!D232</f>
        <v>409.44858537493877</v>
      </c>
      <c r="E230" s="139">
        <f>[2]geral!E232</f>
        <v>427.45590600685625</v>
      </c>
      <c r="F230" s="132">
        <v>11</v>
      </c>
    </row>
    <row r="231" spans="1:6" ht="18" customHeight="1" x14ac:dyDescent="0.25">
      <c r="A231" s="128">
        <f t="shared" si="4"/>
        <v>226</v>
      </c>
      <c r="B231" s="140" t="str">
        <f>INCTFou!B296</f>
        <v>DEZEMBRO|18</v>
      </c>
      <c r="C231" s="138">
        <f>[2]geral!C233</f>
        <v>385.89079598395847</v>
      </c>
      <c r="D231" s="138">
        <f>[2]geral!D233</f>
        <v>406.56551490743465</v>
      </c>
      <c r="E231" s="139">
        <f>[2]geral!E233</f>
        <v>424.84265897450808</v>
      </c>
      <c r="F231" s="132">
        <v>12</v>
      </c>
    </row>
    <row r="232" spans="1:6" ht="18" customHeight="1" x14ac:dyDescent="0.25">
      <c r="A232" s="128">
        <f t="shared" si="4"/>
        <v>227</v>
      </c>
      <c r="B232" s="140" t="str">
        <f>INCTFou!B297</f>
        <v>JANEIRO|19</v>
      </c>
      <c r="C232" s="138">
        <f>[2]geral!C234</f>
        <v>384.60058539392935</v>
      </c>
      <c r="D232" s="138">
        <f>[2]geral!D234</f>
        <v>405.63590290913749</v>
      </c>
      <c r="E232" s="139">
        <f>[2]geral!E234</f>
        <v>424.26346725034051</v>
      </c>
      <c r="F232" s="132">
        <v>1</v>
      </c>
    </row>
    <row r="233" spans="1:6" ht="18" customHeight="1" x14ac:dyDescent="0.25">
      <c r="A233" s="128">
        <f t="shared" si="4"/>
        <v>228</v>
      </c>
      <c r="B233" s="140" t="str">
        <f>INCTFou!B298</f>
        <v>FEVEREIRO|19</v>
      </c>
      <c r="C233" s="138">
        <f>[2]geral!C235</f>
        <v>385.55056439765673</v>
      </c>
      <c r="D233" s="138">
        <f>[2]geral!D235</f>
        <v>406.56709783522462</v>
      </c>
      <c r="E233" s="139">
        <f>[2]geral!E235</f>
        <v>425.17292607634596</v>
      </c>
      <c r="F233" s="132">
        <v>2</v>
      </c>
    </row>
    <row r="234" spans="1:6" ht="18" customHeight="1" x14ac:dyDescent="0.25">
      <c r="A234" s="128">
        <f t="shared" si="4"/>
        <v>229</v>
      </c>
      <c r="B234" s="140" t="str">
        <f>INCTFou!B299</f>
        <v>MARÇO|19</v>
      </c>
      <c r="C234" s="138">
        <f>[2]geral!C236</f>
        <v>389.79494136310558</v>
      </c>
      <c r="D234" s="138">
        <f>[2]geral!D236</f>
        <v>410.51285079058823</v>
      </c>
      <c r="E234" s="139">
        <f>[2]geral!E236</f>
        <v>428.81595616198405</v>
      </c>
      <c r="F234" s="132">
        <v>3</v>
      </c>
    </row>
    <row r="235" spans="1:6" ht="18" customHeight="1" x14ac:dyDescent="0.25">
      <c r="A235" s="128">
        <f t="shared" si="4"/>
        <v>230</v>
      </c>
      <c r="B235" s="140" t="str">
        <f>INCTFou!B300</f>
        <v>ABRIL|19</v>
      </c>
      <c r="C235" s="138">
        <f>[2]geral!C237</f>
        <v>391.86777439045687</v>
      </c>
      <c r="D235" s="138">
        <f>[2]geral!D237</f>
        <v>412.08629491157967</v>
      </c>
      <c r="E235" s="139">
        <f>[2]geral!E237</f>
        <v>429.90297890361876</v>
      </c>
      <c r="F235" s="132">
        <v>4</v>
      </c>
    </row>
    <row r="236" spans="1:6" ht="18" customHeight="1" x14ac:dyDescent="0.25">
      <c r="A236" s="128">
        <f t="shared" si="4"/>
        <v>231</v>
      </c>
      <c r="B236" s="140" t="str">
        <f>INCTFou!B301</f>
        <v>MAIO|19</v>
      </c>
      <c r="C236" s="138">
        <f>[2]geral!C238</f>
        <v>399.59756158643665</v>
      </c>
      <c r="D236" s="138">
        <f>[2]geral!D238</f>
        <v>420.83686392252037</v>
      </c>
      <c r="E236" s="139">
        <f>[2]geral!E238</f>
        <v>439.60061844153734</v>
      </c>
      <c r="F236" s="132">
        <v>5</v>
      </c>
    </row>
    <row r="237" spans="1:6" ht="18" customHeight="1" x14ac:dyDescent="0.25">
      <c r="A237" s="128">
        <f t="shared" si="4"/>
        <v>232</v>
      </c>
      <c r="B237" s="140" t="str">
        <f>INCTFou!B302</f>
        <v>JUNHO|19</v>
      </c>
      <c r="C237" s="138">
        <f>[2]geral!C239</f>
        <v>400.41610310476915</v>
      </c>
      <c r="D237" s="138">
        <f>[2]geral!D239</f>
        <v>421.07748102015978</v>
      </c>
      <c r="E237" s="139">
        <f>[2]geral!E239</f>
        <v>439.28455159067471</v>
      </c>
      <c r="F237" s="132">
        <v>6</v>
      </c>
    </row>
    <row r="238" spans="1:6" ht="18" customHeight="1" x14ac:dyDescent="0.25">
      <c r="A238" s="128">
        <f t="shared" si="4"/>
        <v>233</v>
      </c>
      <c r="B238" s="140" t="str">
        <f>INCTFou!B303</f>
        <v>JULHO|19</v>
      </c>
      <c r="C238" s="138">
        <f>[2]geral!C240</f>
        <v>402.57282503617074</v>
      </c>
      <c r="D238" s="138">
        <f>[2]geral!D240</f>
        <v>422.91472647658094</v>
      </c>
      <c r="E238" s="139">
        <f>[2]geral!E240</f>
        <v>440.80733968846522</v>
      </c>
      <c r="F238" s="132">
        <v>7</v>
      </c>
    </row>
    <row r="239" spans="1:6" ht="18" customHeight="1" x14ac:dyDescent="0.25">
      <c r="A239" s="128">
        <f t="shared" si="4"/>
        <v>234</v>
      </c>
      <c r="B239" s="140" t="str">
        <f>INCTFou!B304</f>
        <v>AGOSTO|19</v>
      </c>
      <c r="C239" s="138">
        <f>[2]geral!C241</f>
        <v>402.96896376810503</v>
      </c>
      <c r="D239" s="138">
        <f>[2]geral!D241</f>
        <v>423.29018691492342</v>
      </c>
      <c r="E239" s="139">
        <f>[2]geral!E241</f>
        <v>441.16143472156284</v>
      </c>
      <c r="F239" s="132">
        <v>8</v>
      </c>
    </row>
    <row r="240" spans="1:6" ht="18" customHeight="1" x14ac:dyDescent="0.25">
      <c r="A240" s="128">
        <f t="shared" ref="A240:A245" si="5">A239+1</f>
        <v>235</v>
      </c>
      <c r="B240" s="140" t="str">
        <f>INCTFou!B305</f>
        <v>SETEMBRO|19</v>
      </c>
      <c r="C240" s="138">
        <f>[2]geral!C242</f>
        <v>401.70337568247777</v>
      </c>
      <c r="D240" s="138">
        <f>[2]geral!D242</f>
        <v>422.88080415378511</v>
      </c>
      <c r="E240" s="139">
        <f>[2]geral!E242</f>
        <v>441.5769978360542</v>
      </c>
      <c r="F240" s="132">
        <v>9</v>
      </c>
    </row>
    <row r="241" spans="1:6" ht="18" customHeight="1" x14ac:dyDescent="0.25">
      <c r="A241" s="128">
        <f t="shared" si="5"/>
        <v>236</v>
      </c>
      <c r="B241" s="140" t="str">
        <f>INCTFou!B306</f>
        <v>OUTUBRO|19</v>
      </c>
      <c r="C241" s="138">
        <f>[2]geral!C243</f>
        <v>403.18498929281549</v>
      </c>
      <c r="D241" s="138">
        <f>[2]geral!D243</f>
        <v>424.22336684281231</v>
      </c>
      <c r="E241" s="139">
        <f>[2]geral!E243</f>
        <v>442.78055256719171</v>
      </c>
      <c r="F241" s="132">
        <v>10</v>
      </c>
    </row>
    <row r="242" spans="1:6" ht="18" customHeight="1" x14ac:dyDescent="0.25">
      <c r="A242" s="128">
        <f t="shared" si="5"/>
        <v>237</v>
      </c>
      <c r="B242" s="142" t="str">
        <f>INCTFou!B307</f>
        <v>NOVEMBRO|19</v>
      </c>
      <c r="C242" s="143">
        <f>[2]geral!C244</f>
        <v>404.4348866404344</v>
      </c>
      <c r="D242" s="143">
        <f>[2]geral!D244</f>
        <v>425.01158360019963</v>
      </c>
      <c r="E242" s="144">
        <f>[2]geral!E244</f>
        <v>443.1217058886931</v>
      </c>
      <c r="F242" s="132">
        <v>11</v>
      </c>
    </row>
    <row r="243" spans="1:6" ht="18" customHeight="1" x14ac:dyDescent="0.25">
      <c r="A243" s="128">
        <f t="shared" si="5"/>
        <v>238</v>
      </c>
      <c r="B243" s="142" t="str">
        <f>INCTFou!B308</f>
        <v>DEZEMBRO|19</v>
      </c>
      <c r="C243" s="143">
        <f>[2]geral!C245</f>
        <v>407.45386404937426</v>
      </c>
      <c r="D243" s="143">
        <f>[2]geral!D245</f>
        <v>427.80958703768164</v>
      </c>
      <c r="E243" s="144">
        <f>[2]geral!E245</f>
        <v>445.69618257043788</v>
      </c>
      <c r="F243" s="132">
        <v>12</v>
      </c>
    </row>
    <row r="244" spans="1:6" ht="18" customHeight="1" x14ac:dyDescent="0.25">
      <c r="A244" s="128">
        <f t="shared" si="5"/>
        <v>239</v>
      </c>
      <c r="B244" s="142" t="str">
        <f>INCTFou!B309</f>
        <v>JANEIRO|20</v>
      </c>
      <c r="C244" s="143">
        <f>[2]geral!C246</f>
        <v>411.6358057822128</v>
      </c>
      <c r="D244" s="143">
        <f>[2]geral!D246</f>
        <v>431.00080818570632</v>
      </c>
      <c r="E244" s="144">
        <f>[2]geral!E246</f>
        <v>447.92213394929411</v>
      </c>
      <c r="F244" s="132">
        <v>1</v>
      </c>
    </row>
    <row r="245" spans="1:6" ht="18" customHeight="1" x14ac:dyDescent="0.25">
      <c r="A245" s="128">
        <f t="shared" si="5"/>
        <v>240</v>
      </c>
      <c r="B245" s="142" t="str">
        <f>INCTFou!B310</f>
        <v>FEVEREIRO|20</v>
      </c>
      <c r="C245" s="143">
        <f>[2]geral!C247</f>
        <v>411.87188326059231</v>
      </c>
      <c r="D245" s="143">
        <f>[2]geral!D247</f>
        <v>431.19639597892638</v>
      </c>
      <c r="E245" s="144">
        <f>[2]geral!E247</f>
        <v>448.07801514727936</v>
      </c>
      <c r="F245" s="132">
        <v>2</v>
      </c>
    </row>
    <row r="246" spans="1:6" ht="18" customHeight="1" x14ac:dyDescent="0.25">
      <c r="A246" s="128">
        <f t="shared" ref="A246:A251" si="6">A245+1</f>
        <v>241</v>
      </c>
      <c r="B246" s="142" t="str">
        <f>INCTFou!B311</f>
        <v>MARÇO|20</v>
      </c>
      <c r="C246" s="143">
        <f>[2]geral!C248</f>
        <v>412.16524192976817</v>
      </c>
      <c r="D246" s="143">
        <f>[2]geral!D248</f>
        <v>431.16786166842684</v>
      </c>
      <c r="E246" s="144">
        <f>[2]geral!E248</f>
        <v>447.74005961634106</v>
      </c>
      <c r="F246" s="132">
        <v>3</v>
      </c>
    </row>
    <row r="247" spans="1:6" ht="18" customHeight="1" x14ac:dyDescent="0.25">
      <c r="A247" s="128">
        <f t="shared" si="6"/>
        <v>242</v>
      </c>
      <c r="B247" s="142" t="str">
        <f>INCTFou!B312</f>
        <v>ABRIL|20</v>
      </c>
      <c r="C247" s="143">
        <f>[2]geral!C249</f>
        <v>416.92814754728562</v>
      </c>
      <c r="D247" s="143">
        <f>[2]geral!D249</f>
        <v>434.12408269580504</v>
      </c>
      <c r="E247" s="144">
        <f>[2]geral!E249</f>
        <v>448.94730310672855</v>
      </c>
      <c r="F247" s="132">
        <v>4</v>
      </c>
    </row>
    <row r="248" spans="1:6" ht="18" customHeight="1" x14ac:dyDescent="0.25">
      <c r="A248" s="128">
        <f t="shared" si="6"/>
        <v>243</v>
      </c>
      <c r="B248" s="142" t="str">
        <f>INCTFou!B313</f>
        <v>MAIO|20</v>
      </c>
      <c r="C248" s="143">
        <f>[2]geral!C250</f>
        <v>417.29330529404757</v>
      </c>
      <c r="D248" s="143">
        <f>[2]geral!D250</f>
        <v>433.97452914829842</v>
      </c>
      <c r="E248" s="144">
        <f>[2]geral!E250</f>
        <v>448.30339073471634</v>
      </c>
      <c r="F248" s="132">
        <v>5</v>
      </c>
    </row>
    <row r="249" spans="1:6" ht="18" customHeight="1" x14ac:dyDescent="0.25">
      <c r="A249" s="128">
        <f t="shared" si="6"/>
        <v>244</v>
      </c>
      <c r="B249" s="142" t="str">
        <f>INCTFou!B314</f>
        <v>JUNHO|20</v>
      </c>
      <c r="C249" s="143">
        <f>[2]geral!C251</f>
        <v>420.65209624755983</v>
      </c>
      <c r="D249" s="143">
        <f>[2]geral!D251</f>
        <v>436.96738475076876</v>
      </c>
      <c r="E249" s="144">
        <f>[2]geral!E251</f>
        <v>450.93255542331906</v>
      </c>
      <c r="F249" s="132">
        <v>6</v>
      </c>
    </row>
    <row r="250" spans="1:6" ht="18" customHeight="1" x14ac:dyDescent="0.25">
      <c r="A250" s="128">
        <f t="shared" si="6"/>
        <v>245</v>
      </c>
      <c r="B250" s="142" t="str">
        <f>INCTFou!B315</f>
        <v>JULHO|20</v>
      </c>
      <c r="C250" s="143">
        <f>[2]geral!C252</f>
        <v>425.72254950461468</v>
      </c>
      <c r="D250" s="143">
        <f>[2]geral!D252</f>
        <v>441.52229509061715</v>
      </c>
      <c r="E250" s="144">
        <f>[2]geral!E252</f>
        <v>454.97374975214285</v>
      </c>
      <c r="F250" s="132">
        <v>7</v>
      </c>
    </row>
    <row r="251" spans="1:6" ht="18" customHeight="1" x14ac:dyDescent="0.25">
      <c r="A251" s="128">
        <f t="shared" si="6"/>
        <v>246</v>
      </c>
      <c r="B251" s="142" t="str">
        <f>INCTFou!B316</f>
        <v>AGOSTO|20</v>
      </c>
      <c r="C251" s="143">
        <f>[2]geral!C253</f>
        <v>434.25752543342111</v>
      </c>
      <c r="D251" s="143">
        <f>[2]geral!D253</f>
        <v>449.02830484249125</v>
      </c>
      <c r="E251" s="144">
        <f>[2]geral!E253</f>
        <v>461.46069223760986</v>
      </c>
      <c r="F251" s="132">
        <v>8</v>
      </c>
    </row>
    <row r="252" spans="1:6" ht="18" customHeight="1" x14ac:dyDescent="0.25">
      <c r="A252" s="128">
        <f t="shared" ref="A252:A257" si="7">A251+1</f>
        <v>247</v>
      </c>
      <c r="B252" s="142" t="str">
        <f>INCTFou!B317</f>
        <v>SETEMBRO|20</v>
      </c>
      <c r="C252" s="143">
        <f>[2]geral!C254</f>
        <v>448.61854557719516</v>
      </c>
      <c r="D252" s="143">
        <f>[2]geral!D254</f>
        <v>461.4192897674626</v>
      </c>
      <c r="E252" s="144">
        <f>[2]geral!E254</f>
        <v>471.90840400258759</v>
      </c>
      <c r="F252" s="132">
        <v>9</v>
      </c>
    </row>
    <row r="253" spans="1:6" ht="18" customHeight="1" x14ac:dyDescent="0.25">
      <c r="A253" s="128">
        <f t="shared" si="7"/>
        <v>248</v>
      </c>
      <c r="B253" s="142" t="str">
        <f>INCTFou!B318</f>
        <v>OUTUBRO|20</v>
      </c>
      <c r="C253" s="143">
        <f>[2]geral!C255</f>
        <v>462.17576095441007</v>
      </c>
      <c r="D253" s="143">
        <f>[2]geral!D255</f>
        <v>473.68617512074076</v>
      </c>
      <c r="E253" s="144">
        <f>[2]geral!E255</f>
        <v>482.88611338609138</v>
      </c>
      <c r="F253" s="132">
        <v>10</v>
      </c>
    </row>
    <row r="254" spans="1:6" ht="18" customHeight="1" x14ac:dyDescent="0.25">
      <c r="A254" s="128">
        <f t="shared" si="7"/>
        <v>249</v>
      </c>
      <c r="B254" s="142" t="str">
        <f>INCTFou!B319</f>
        <v>NOVEMBRO|20</v>
      </c>
      <c r="C254" s="143">
        <f>[2]geral!C256</f>
        <v>474.42454789369259</v>
      </c>
      <c r="D254" s="143">
        <f>[2]geral!D256</f>
        <v>483.50160404496251</v>
      </c>
      <c r="E254" s="144">
        <f>[2]geral!E256</f>
        <v>490.32289548959722</v>
      </c>
      <c r="F254" s="132">
        <v>11</v>
      </c>
    </row>
    <row r="255" spans="1:6" ht="18" customHeight="1" x14ac:dyDescent="0.25">
      <c r="A255" s="128">
        <f t="shared" si="7"/>
        <v>250</v>
      </c>
      <c r="B255" s="142" t="str">
        <f>INCTFou!B320</f>
        <v>DEZEMBRO|20</v>
      </c>
      <c r="C255" s="143">
        <f>[2]geral!C257</f>
        <v>482.94757157993388</v>
      </c>
      <c r="D255" s="143">
        <f>[2]geral!D257</f>
        <v>490.4309015302897</v>
      </c>
      <c r="E255" s="144">
        <f>[2]geral!E257</f>
        <v>495.69232478838774</v>
      </c>
      <c r="F255" s="132">
        <v>12</v>
      </c>
    </row>
    <row r="256" spans="1:6" ht="18" customHeight="1" x14ac:dyDescent="0.25">
      <c r="A256" s="128">
        <f t="shared" si="7"/>
        <v>251</v>
      </c>
      <c r="B256" s="142" t="str">
        <f>INCTFou!B321</f>
        <v>JANEIRO|21</v>
      </c>
      <c r="C256" s="143">
        <f>[2]geral!C258</f>
        <v>485.01591912565505</v>
      </c>
      <c r="D256" s="143">
        <f>[2]geral!D258</f>
        <v>492.36984862182686</v>
      </c>
      <c r="E256" s="144">
        <f>[2]geral!E258</f>
        <v>497.49919132426152</v>
      </c>
      <c r="F256" s="132">
        <v>1</v>
      </c>
    </row>
    <row r="257" spans="1:6" ht="18" customHeight="1" x14ac:dyDescent="0.25">
      <c r="A257" s="128">
        <f t="shared" si="7"/>
        <v>252</v>
      </c>
      <c r="B257" s="142" t="str">
        <f>INCTFou!B322</f>
        <v>FEVEREIRO|21</v>
      </c>
      <c r="C257" s="143">
        <f>[2]geral!C259</f>
        <v>497.65427026321061</v>
      </c>
      <c r="D257" s="143">
        <f>[2]geral!D259</f>
        <v>504.74866757170014</v>
      </c>
      <c r="E257" s="144">
        <f>[2]geral!E259</f>
        <v>509.57961273309598</v>
      </c>
      <c r="F257" s="132">
        <v>2</v>
      </c>
    </row>
    <row r="258" spans="1:6" ht="18" customHeight="1" x14ac:dyDescent="0.25">
      <c r="A258" s="128">
        <f t="shared" ref="A258:A317" si="8">A257+1</f>
        <v>253</v>
      </c>
      <c r="B258" s="142" t="str">
        <f>INCTFou!B323</f>
        <v>MARÇO|21</v>
      </c>
      <c r="C258" s="143">
        <f>[2]geral!C260</f>
        <v>509.73843743428699</v>
      </c>
      <c r="D258" s="143">
        <f>[2]geral!D260</f>
        <v>516.01585414450221</v>
      </c>
      <c r="E258" s="144">
        <f>[2]geral!E260</f>
        <v>520.01674180208272</v>
      </c>
      <c r="F258" s="132">
        <v>3</v>
      </c>
    </row>
    <row r="259" spans="1:6" ht="18" customHeight="1" x14ac:dyDescent="0.25">
      <c r="A259" s="128">
        <f t="shared" si="8"/>
        <v>254</v>
      </c>
      <c r="B259" s="142" t="str">
        <f>INCTFou!B324</f>
        <v>ABRIL|21</v>
      </c>
      <c r="C259" s="143">
        <f>[2]geral!C261</f>
        <v>518.59587237212315</v>
      </c>
      <c r="D259" s="143">
        <f>[2]geral!D261</f>
        <v>523.35631991347668</v>
      </c>
      <c r="E259" s="144">
        <f>[2]geral!E261</f>
        <v>525.8695273840151</v>
      </c>
      <c r="F259" s="132">
        <v>4</v>
      </c>
    </row>
    <row r="260" spans="1:6" ht="18" customHeight="1" x14ac:dyDescent="0.25">
      <c r="A260" s="128">
        <f t="shared" si="8"/>
        <v>255</v>
      </c>
      <c r="B260" s="142" t="str">
        <f>INCTFou!B325</f>
        <v>MAIO|21</v>
      </c>
      <c r="C260" s="143">
        <f>[2]geral!C262</f>
        <v>529.18856518685845</v>
      </c>
      <c r="D260" s="143">
        <f>[2]geral!D262</f>
        <v>533.17655248065273</v>
      </c>
      <c r="E260" s="144">
        <f>[2]geral!E262</f>
        <v>534.90822115912079</v>
      </c>
      <c r="F260" s="132">
        <v>5</v>
      </c>
    </row>
    <row r="261" spans="1:6" ht="18" customHeight="1" x14ac:dyDescent="0.25">
      <c r="A261" s="128">
        <f t="shared" si="8"/>
        <v>256</v>
      </c>
      <c r="B261" s="142" t="str">
        <f>INCTFou!B326</f>
        <v>JUNHO|21</v>
      </c>
      <c r="C261" s="143">
        <f>[2]geral!C263</f>
        <v>553.78245497465889</v>
      </c>
      <c r="D261" s="143">
        <f>[2]geral!D263</f>
        <v>557.97502812491814</v>
      </c>
      <c r="E261" s="144">
        <f>[2]geral!E263</f>
        <v>559.8056060413262</v>
      </c>
      <c r="F261" s="132">
        <v>6</v>
      </c>
    </row>
    <row r="262" spans="1:6" ht="18" customHeight="1" x14ac:dyDescent="0.25">
      <c r="A262" s="128">
        <f t="shared" si="8"/>
        <v>257</v>
      </c>
      <c r="B262" s="142" t="str">
        <f>INCTFou!B327</f>
        <v>JULHO|21</v>
      </c>
      <c r="C262" s="143">
        <f>[2]geral!C264</f>
        <v>554.38894575308473</v>
      </c>
      <c r="D262" s="143">
        <f>[2]geral!D264</f>
        <v>559.65622335038756</v>
      </c>
      <c r="E262" s="144">
        <f>[2]geral!E264</f>
        <v>562.51361029751445</v>
      </c>
      <c r="F262" s="132">
        <v>7</v>
      </c>
    </row>
    <row r="263" spans="1:6" ht="18" customHeight="1" x14ac:dyDescent="0.25">
      <c r="A263" s="128">
        <f t="shared" si="8"/>
        <v>258</v>
      </c>
      <c r="B263" s="142" t="str">
        <f>INCTFou!B328</f>
        <v>AGOSTO|21</v>
      </c>
      <c r="C263" s="143">
        <f>[2]geral!C265</f>
        <v>563.12847255371673</v>
      </c>
      <c r="D263" s="143">
        <f>[2]geral!D265</f>
        <v>567.99450453474924</v>
      </c>
      <c r="E263" s="144">
        <f>[2]geral!E265</f>
        <v>570.43316018583232</v>
      </c>
      <c r="F263" s="132">
        <v>8</v>
      </c>
    </row>
    <row r="264" spans="1:6" ht="18" customHeight="1" x14ac:dyDescent="0.25">
      <c r="A264" s="128">
        <f t="shared" si="8"/>
        <v>259</v>
      </c>
      <c r="B264" s="142" t="str">
        <f>INCTFou!B329</f>
        <v>SETEMBRO|21</v>
      </c>
      <c r="C264" s="143">
        <f>[2]geral!C266</f>
        <v>565.92194947501719</v>
      </c>
      <c r="D264" s="143">
        <f>[2]geral!D266</f>
        <v>572.56618241616331</v>
      </c>
      <c r="E264" s="144">
        <f>[2]geral!E266</f>
        <v>576.6967306384588</v>
      </c>
      <c r="F264" s="132">
        <v>9</v>
      </c>
    </row>
    <row r="265" spans="1:6" ht="18" customHeight="1" x14ac:dyDescent="0.25">
      <c r="A265" s="128">
        <f t="shared" si="8"/>
        <v>260</v>
      </c>
      <c r="B265" s="142" t="str">
        <f>INCTFou!B330</f>
        <v>OUTUBRO|21</v>
      </c>
      <c r="C265" s="143">
        <f>[2]geral!C267</f>
        <v>566.2142684661726</v>
      </c>
      <c r="D265" s="143">
        <f>[2]geral!D267</f>
        <v>576.39255080178168</v>
      </c>
      <c r="E265" s="144">
        <f>[2]geral!E267</f>
        <v>583.90636356313462</v>
      </c>
      <c r="F265" s="132">
        <v>10</v>
      </c>
    </row>
    <row r="266" spans="1:6" ht="18" customHeight="1" x14ac:dyDescent="0.25">
      <c r="A266" s="128">
        <f t="shared" si="8"/>
        <v>261</v>
      </c>
      <c r="B266" s="140" t="str">
        <f>INCTFou!B331</f>
        <v>NOVEMBRO|21</v>
      </c>
      <c r="C266" s="138">
        <f>[2]geral!C268</f>
        <v>573.33098224595437</v>
      </c>
      <c r="D266" s="138">
        <f>[2]geral!D268</f>
        <v>583.00911773957296</v>
      </c>
      <c r="E266" s="139">
        <f>[2]geral!E268</f>
        <v>590.0158868999581</v>
      </c>
      <c r="F266" s="132">
        <v>11</v>
      </c>
    </row>
    <row r="267" spans="1:6" ht="18" customHeight="1" x14ac:dyDescent="0.25">
      <c r="A267" s="128">
        <f t="shared" si="8"/>
        <v>262</v>
      </c>
      <c r="B267" s="140" t="str">
        <f>INCTFou!B332</f>
        <v>DEZEMBRO|21</v>
      </c>
      <c r="C267" s="138">
        <f>[2]geral!C269</f>
        <v>569.54473825533637</v>
      </c>
      <c r="D267" s="138">
        <f>[2]geral!D269</f>
        <v>580.01461290124985</v>
      </c>
      <c r="E267" s="139">
        <f>[2]geral!E269</f>
        <v>587.79453438643645</v>
      </c>
      <c r="F267" s="132">
        <v>12</v>
      </c>
    </row>
    <row r="268" spans="1:6" ht="18" customHeight="1" x14ac:dyDescent="0.25">
      <c r="A268" s="128">
        <f t="shared" si="8"/>
        <v>263</v>
      </c>
      <c r="B268" s="142" t="str">
        <f>INCTFou!B333</f>
        <v>JANEIRO|22</v>
      </c>
      <c r="C268" s="143">
        <f>[2]geral!C270</f>
        <v>575.13492712917173</v>
      </c>
      <c r="D268" s="143">
        <f>[2]geral!D270</f>
        <v>585.11614139325229</v>
      </c>
      <c r="E268" s="144">
        <f>[2]geral!E270</f>
        <v>592.40604101695419</v>
      </c>
      <c r="F268" s="132">
        <v>1</v>
      </c>
    </row>
    <row r="269" spans="1:6" ht="18" customHeight="1" x14ac:dyDescent="0.25">
      <c r="A269" s="128">
        <f t="shared" si="8"/>
        <v>264</v>
      </c>
      <c r="B269" s="142" t="str">
        <f>INCTFou!B334</f>
        <v>FEVEREIRO|22</v>
      </c>
      <c r="C269" s="143">
        <f>[2]geral!C271</f>
        <v>586.12713066877404</v>
      </c>
      <c r="D269" s="143">
        <f>[2]geral!D271</f>
        <v>594.92815353628475</v>
      </c>
      <c r="E269" s="144">
        <f>[2]geral!E271</f>
        <v>601.04447063541045</v>
      </c>
      <c r="F269" s="132">
        <v>2</v>
      </c>
    </row>
    <row r="270" spans="1:6" ht="18" customHeight="1" x14ac:dyDescent="0.25">
      <c r="A270" s="128">
        <f t="shared" si="8"/>
        <v>265</v>
      </c>
      <c r="B270" s="142" t="str">
        <f>INCTFou!B335</f>
        <v>MARÇO|22</v>
      </c>
      <c r="C270" s="143">
        <f>[2]geral!C272</f>
        <v>595.03365713022254</v>
      </c>
      <c r="D270" s="143">
        <f>[2]geral!D272</f>
        <v>605.73138961501763</v>
      </c>
      <c r="E270" s="144">
        <f>[2]geral!E272</f>
        <v>613.62897640182052</v>
      </c>
      <c r="F270" s="132">
        <v>3</v>
      </c>
    </row>
    <row r="271" spans="1:6" ht="18" customHeight="1" x14ac:dyDescent="0.25">
      <c r="A271" s="128">
        <f t="shared" si="8"/>
        <v>266</v>
      </c>
      <c r="B271" s="142" t="str">
        <f>INCTFou!B336</f>
        <v>ABRIL|22</v>
      </c>
      <c r="C271" s="143">
        <f>[2]geral!C273</f>
        <v>605.44008534145917</v>
      </c>
      <c r="D271" s="143">
        <f>[2]geral!D273</f>
        <v>614.47150023600398</v>
      </c>
      <c r="E271" s="144">
        <f>[2]geral!E273</f>
        <v>620.73227158463362</v>
      </c>
      <c r="F271" s="132">
        <v>4</v>
      </c>
    </row>
    <row r="272" spans="1:6" ht="18" customHeight="1" x14ac:dyDescent="0.25">
      <c r="A272" s="128">
        <f t="shared" si="8"/>
        <v>267</v>
      </c>
      <c r="B272" s="142" t="str">
        <f>INCTFou!B337</f>
        <v>MAIO|22</v>
      </c>
      <c r="C272" s="143">
        <f>[2]geral!C274</f>
        <v>621.46387553414831</v>
      </c>
      <c r="D272" s="143">
        <f>[2]geral!D274</f>
        <v>636.70013905587984</v>
      </c>
      <c r="E272" s="144">
        <f>[2]geral!E274</f>
        <v>648.83983720650497</v>
      </c>
      <c r="F272" s="132">
        <v>5</v>
      </c>
    </row>
    <row r="273" spans="1:6" ht="18" customHeight="1" x14ac:dyDescent="0.25">
      <c r="A273" s="128">
        <f t="shared" si="8"/>
        <v>268</v>
      </c>
      <c r="B273" s="142" t="str">
        <f>INCTFou!B338</f>
        <v>JUNHO|22</v>
      </c>
      <c r="C273" s="143">
        <f>[2]geral!C275</f>
        <v>625.36063270797911</v>
      </c>
      <c r="D273" s="143">
        <f>[2]geral!D275</f>
        <v>642.67729465102298</v>
      </c>
      <c r="E273" s="144">
        <f>[2]geral!E275</f>
        <v>656.79393572286494</v>
      </c>
      <c r="F273" s="132">
        <v>6</v>
      </c>
    </row>
    <row r="274" spans="1:6" ht="18" customHeight="1" x14ac:dyDescent="0.25">
      <c r="A274" s="128">
        <f t="shared" si="8"/>
        <v>269</v>
      </c>
      <c r="B274" s="142" t="str">
        <f>INCTFou!B339</f>
        <v>JULHO|22</v>
      </c>
      <c r="C274" s="143">
        <f>[2]geral!C276</f>
        <v>626.89607036272173</v>
      </c>
      <c r="D274" s="143">
        <f>[2]geral!D276</f>
        <v>643.4208262554414</v>
      </c>
      <c r="E274" s="144">
        <f>[2]geral!E276</f>
        <v>656.77303382876471</v>
      </c>
      <c r="F274" s="132">
        <v>7</v>
      </c>
    </row>
    <row r="275" spans="1:6" ht="18" customHeight="1" x14ac:dyDescent="0.25">
      <c r="A275" s="128">
        <f t="shared" si="8"/>
        <v>270</v>
      </c>
      <c r="B275" s="142" t="str">
        <f>INCTFou!B340</f>
        <v>AGOSTO|22</v>
      </c>
      <c r="C275" s="143">
        <f>[2]geral!C277</f>
        <v>624.29646026243233</v>
      </c>
      <c r="D275" s="143">
        <f>[2]geral!D277</f>
        <v>638.0721269966167</v>
      </c>
      <c r="E275" s="144">
        <f>[2]geral!E277</f>
        <v>648.80189649774127</v>
      </c>
      <c r="F275" s="132">
        <v>8</v>
      </c>
    </row>
    <row r="276" spans="1:6" ht="18" customHeight="1" x14ac:dyDescent="0.25">
      <c r="A276" s="128">
        <f t="shared" si="8"/>
        <v>271</v>
      </c>
      <c r="B276" s="142" t="str">
        <f>INCTFou!B341</f>
        <v>SETEMBRO|22</v>
      </c>
      <c r="C276" s="143">
        <f>[2]geral!C278</f>
        <v>621.91135361697093</v>
      </c>
      <c r="D276" s="143">
        <f>[2]geral!D278</f>
        <v>634.96272221769948</v>
      </c>
      <c r="E276" s="144">
        <f>[2]geral!E278</f>
        <v>645.00826881650403</v>
      </c>
      <c r="F276" s="132">
        <v>9</v>
      </c>
    </row>
    <row r="277" spans="1:6" ht="18" customHeight="1" x14ac:dyDescent="0.25">
      <c r="A277" s="128">
        <f t="shared" si="8"/>
        <v>272</v>
      </c>
      <c r="B277" s="142" t="str">
        <f>INCTFou!B342</f>
        <v>OUTUBRO|22</v>
      </c>
      <c r="C277" s="143">
        <f>[2]geral!C279</f>
        <v>621.33510107660493</v>
      </c>
      <c r="D277" s="143">
        <f>[2]geral!D279</f>
        <v>636.3079897340649</v>
      </c>
      <c r="E277" s="144">
        <f>[2]geral!E279</f>
        <v>648.19597229107478</v>
      </c>
      <c r="F277" s="132">
        <v>10</v>
      </c>
    </row>
    <row r="278" spans="1:6" ht="18" customHeight="1" x14ac:dyDescent="0.25">
      <c r="A278" s="128">
        <f t="shared" si="8"/>
        <v>273</v>
      </c>
      <c r="B278" s="142" t="str">
        <f>INCTFou!B343</f>
        <v>NOVEMBRO|22</v>
      </c>
      <c r="C278" s="143">
        <f>[2]geral!C280</f>
        <v>620.45119320716685</v>
      </c>
      <c r="D278" s="143">
        <f>[2]geral!D280</f>
        <v>636.93771023648969</v>
      </c>
      <c r="E278" s="144">
        <f>[2]geral!E280</f>
        <v>650.27872080760608</v>
      </c>
      <c r="F278" s="132">
        <v>11</v>
      </c>
    </row>
    <row r="279" spans="1:6" ht="18" customHeight="1" x14ac:dyDescent="0.25">
      <c r="A279" s="128">
        <f t="shared" si="8"/>
        <v>274</v>
      </c>
      <c r="B279" s="142" t="str">
        <f>INCTFou!B344</f>
        <v>DEZEMBRO|22</v>
      </c>
      <c r="C279" s="143">
        <f>[2]geral!C281</f>
        <v>619.50378471267618</v>
      </c>
      <c r="D279" s="143">
        <f>[2]geral!D281</f>
        <v>635.6120507688637</v>
      </c>
      <c r="E279" s="144">
        <f>[2]geral!E281</f>
        <v>648.59456272547266</v>
      </c>
      <c r="F279" s="132">
        <v>12</v>
      </c>
    </row>
    <row r="280" spans="1:6" ht="18" customHeight="1" x14ac:dyDescent="0.25">
      <c r="A280" s="128">
        <f t="shared" si="8"/>
        <v>275</v>
      </c>
      <c r="B280" s="142" t="str">
        <f>INCTFou!B345</f>
        <v>JANEIRO|23</v>
      </c>
      <c r="C280" s="143">
        <f>[2]geral!C282</f>
        <v>619.25502593235342</v>
      </c>
      <c r="D280" s="143">
        <f>[2]geral!D282</f>
        <v>634.81677143443869</v>
      </c>
      <c r="E280" s="144">
        <f>[2]geral!E282</f>
        <v>647.27688380154393</v>
      </c>
      <c r="F280" s="132">
        <v>1</v>
      </c>
    </row>
    <row r="281" spans="1:6" ht="18" customHeight="1" x14ac:dyDescent="0.25">
      <c r="A281" s="128">
        <f t="shared" si="8"/>
        <v>276</v>
      </c>
      <c r="B281" s="142" t="str">
        <f>INCTFou!B346</f>
        <v>FEVEREIRO|23</v>
      </c>
      <c r="C281" s="143">
        <f>[2]geral!C283</f>
        <v>622.03133307448888</v>
      </c>
      <c r="D281" s="143">
        <f>[2]geral!D283</f>
        <v>637.5869863698216</v>
      </c>
      <c r="E281" s="144">
        <f>[2]geral!E283</f>
        <v>650.03031289637511</v>
      </c>
      <c r="F281" s="132">
        <v>2</v>
      </c>
    </row>
    <row r="282" spans="1:6" ht="18" customHeight="1" x14ac:dyDescent="0.25">
      <c r="A282" s="128">
        <f t="shared" si="8"/>
        <v>277</v>
      </c>
      <c r="B282" s="142" t="str">
        <f>INCTFou!B347</f>
        <v>MARÇO|23</v>
      </c>
      <c r="C282" s="143">
        <f>[2]geral!C284</f>
        <v>624.38132093333422</v>
      </c>
      <c r="D282" s="143">
        <f>[2]geral!D284</f>
        <v>641.02602881282633</v>
      </c>
      <c r="E282" s="144">
        <f>[2]geral!E284</f>
        <v>654.50302942488702</v>
      </c>
      <c r="F282" s="132">
        <v>3</v>
      </c>
    </row>
    <row r="283" spans="1:6" ht="18" customHeight="1" x14ac:dyDescent="0.25">
      <c r="A283" s="128">
        <f t="shared" si="8"/>
        <v>278</v>
      </c>
      <c r="B283" s="142" t="str">
        <f>INCTFou!B348</f>
        <v>ABRIL|23</v>
      </c>
      <c r="C283" s="143">
        <f>[2]geral!C285</f>
        <v>622.00485008913267</v>
      </c>
      <c r="D283" s="143">
        <f>[2]geral!D285</f>
        <v>639.47597726744482</v>
      </c>
      <c r="E283" s="144">
        <f>[2]geral!E285</f>
        <v>653.75378092158098</v>
      </c>
      <c r="F283" s="132">
        <v>4</v>
      </c>
    </row>
    <row r="284" spans="1:6" ht="18" customHeight="1" x14ac:dyDescent="0.25">
      <c r="A284" s="128">
        <f t="shared" si="8"/>
        <v>279</v>
      </c>
      <c r="B284" s="142" t="str">
        <f>INCTFou!B349</f>
        <v>MAIO|23</v>
      </c>
      <c r="C284" s="143">
        <f>[2]geral!C286</f>
        <v>625.357004644673</v>
      </c>
      <c r="D284" s="143">
        <f>[2]geral!D286</f>
        <v>644.36083531545603</v>
      </c>
      <c r="E284" s="144">
        <f>[2]geral!E286</f>
        <v>660.09322465194691</v>
      </c>
      <c r="F284" s="132">
        <v>5</v>
      </c>
    </row>
    <row r="285" spans="1:6" ht="18" customHeight="1" x14ac:dyDescent="0.25">
      <c r="A285" s="128">
        <f t="shared" si="8"/>
        <v>280</v>
      </c>
      <c r="B285" s="142" t="str">
        <f>INCTFou!B350</f>
        <v>JUNHO|23</v>
      </c>
      <c r="C285" s="143">
        <f>[2]geral!C287</f>
        <v>625.79316242822426</v>
      </c>
      <c r="D285" s="143">
        <f>[2]geral!D287</f>
        <v>648.03540379636775</v>
      </c>
      <c r="E285" s="144">
        <f>[2]geral!E287</f>
        <v>666.86736893149134</v>
      </c>
      <c r="F285" s="132">
        <v>6</v>
      </c>
    </row>
    <row r="286" spans="1:6" ht="18" customHeight="1" x14ac:dyDescent="0.25">
      <c r="A286" s="128">
        <f t="shared" si="8"/>
        <v>281</v>
      </c>
      <c r="B286" s="142" t="str">
        <f>INCTFou!B351</f>
        <v>JULHO|23</v>
      </c>
      <c r="C286" s="143">
        <f>[2]geral!C288</f>
        <v>618.36817280560183</v>
      </c>
      <c r="D286" s="143">
        <f>[2]geral!D288</f>
        <v>641.79794239638341</v>
      </c>
      <c r="E286" s="144">
        <f>[2]geral!E288</f>
        <v>661.7964448071491</v>
      </c>
      <c r="F286" s="132">
        <v>7</v>
      </c>
    </row>
    <row r="287" spans="1:6" ht="18" customHeight="1" x14ac:dyDescent="0.25">
      <c r="A287" s="128">
        <f t="shared" si="8"/>
        <v>282</v>
      </c>
      <c r="B287" s="142" t="str">
        <f>INCTFou!B352</f>
        <v>AGOSTO|23</v>
      </c>
      <c r="C287" s="143">
        <f>[2]geral!C289</f>
        <v>618.45826274407023</v>
      </c>
      <c r="D287" s="143">
        <f>[2]geral!D289</f>
        <v>646.21871616428348</v>
      </c>
      <c r="E287" s="144">
        <f>[2]geral!E289</f>
        <v>670.36418574734307</v>
      </c>
      <c r="F287" s="132">
        <v>8</v>
      </c>
    </row>
    <row r="288" spans="1:6" ht="18" customHeight="1" x14ac:dyDescent="0.25">
      <c r="A288" s="128">
        <f t="shared" si="8"/>
        <v>283</v>
      </c>
      <c r="B288" s="142" t="str">
        <f>INCTFou!B353</f>
        <v>SETEMBRO|23</v>
      </c>
      <c r="C288" s="143">
        <f>[2]geral!C290</f>
        <v>617.83730633612299</v>
      </c>
      <c r="D288" s="143">
        <f>[2]geral!D290</f>
        <v>645.76153119228138</v>
      </c>
      <c r="E288" s="144">
        <f>[2]geral!E290</f>
        <v>670.06628758350587</v>
      </c>
      <c r="F288" s="132">
        <v>9</v>
      </c>
    </row>
    <row r="289" spans="1:6" ht="18" customHeight="1" x14ac:dyDescent="0.25">
      <c r="A289" s="128">
        <f t="shared" si="8"/>
        <v>284</v>
      </c>
      <c r="B289" s="142" t="str">
        <f>INCTFou!B354</f>
        <v>OUTUBRO|23</v>
      </c>
      <c r="C289" s="143">
        <f>[2]geral!C291</f>
        <v>618.71672891822504</v>
      </c>
      <c r="D289" s="143">
        <f>[2]geral!D291</f>
        <v>646.21711032579594</v>
      </c>
      <c r="E289" s="144">
        <f>[2]geral!E291</f>
        <v>670.1124997927576</v>
      </c>
      <c r="F289" s="132">
        <v>10</v>
      </c>
    </row>
    <row r="290" spans="1:6" ht="18" customHeight="1" x14ac:dyDescent="0.25">
      <c r="A290" s="128">
        <f t="shared" si="8"/>
        <v>285</v>
      </c>
      <c r="B290" s="142" t="str">
        <f>INCTFou!B355</f>
        <v>NOVEMBRO|23</v>
      </c>
      <c r="C290" s="143">
        <f>[2]geral!C292</f>
        <v>621.18783671838571</v>
      </c>
      <c r="D290" s="143">
        <f>[2]geral!D292</f>
        <v>648.25601100913798</v>
      </c>
      <c r="E290" s="144">
        <f>[2]geral!E292</f>
        <v>671.7277453501282</v>
      </c>
      <c r="F290" s="132">
        <v>11</v>
      </c>
    </row>
    <row r="291" spans="1:6" ht="18" customHeight="1" x14ac:dyDescent="0.25">
      <c r="A291" s="128">
        <f t="shared" si="8"/>
        <v>286</v>
      </c>
      <c r="B291" s="142" t="str">
        <f>INCTFou!B356</f>
        <v>DEZEMBRO|23</v>
      </c>
      <c r="C291" s="143">
        <f>[2]geral!C293</f>
        <v>622.41835052012027</v>
      </c>
      <c r="D291" s="143">
        <f>[2]geral!D293</f>
        <v>648.13755842549836</v>
      </c>
      <c r="E291" s="144">
        <f>[2]geral!E293</f>
        <v>670.3125877040784</v>
      </c>
      <c r="F291" s="132">
        <v>12</v>
      </c>
    </row>
    <row r="292" spans="1:6" ht="18" customHeight="1" x14ac:dyDescent="0.25">
      <c r="A292" s="128">
        <f t="shared" si="8"/>
        <v>287</v>
      </c>
      <c r="B292" s="142" t="str">
        <f>INCTFou!B357</f>
        <v>JANEIRO|24</v>
      </c>
      <c r="C292" s="143">
        <f>[2]geral!C294</f>
        <v>624.98806334780863</v>
      </c>
      <c r="D292" s="143">
        <f>[2]geral!D294</f>
        <v>650.04513140433403</v>
      </c>
      <c r="E292" s="144">
        <f>[2]geral!E294</f>
        <v>671.57591922071833</v>
      </c>
      <c r="F292" s="132">
        <v>1</v>
      </c>
    </row>
    <row r="293" spans="1:6" ht="18" customHeight="1" x14ac:dyDescent="0.25">
      <c r="A293" s="128">
        <f t="shared" si="8"/>
        <v>288</v>
      </c>
      <c r="B293" s="142" t="str">
        <f>INCTFou!B358</f>
        <v>FEVEREIRO|24</v>
      </c>
      <c r="C293" s="143">
        <f>[2]geral!C295</f>
        <v>623.24067248164408</v>
      </c>
      <c r="D293" s="143">
        <f>[2]geral!D295</f>
        <v>648.87588437847148</v>
      </c>
      <c r="E293" s="144">
        <f>[2]geral!E295</f>
        <v>670.96723026435177</v>
      </c>
      <c r="F293" s="132">
        <v>2</v>
      </c>
    </row>
    <row r="294" spans="1:6" ht="18" customHeight="1" x14ac:dyDescent="0.25">
      <c r="A294" s="128">
        <f t="shared" si="8"/>
        <v>289</v>
      </c>
      <c r="B294" s="142" t="str">
        <f>INCTFou!B359</f>
        <v>MARÇO|24</v>
      </c>
      <c r="C294" s="143">
        <f>[2]geral!C296</f>
        <v>619.98958441903915</v>
      </c>
      <c r="D294" s="143">
        <f>[2]geral!D296</f>
        <v>646.15296559379055</v>
      </c>
      <c r="E294" s="144">
        <f>[2]geral!E296</f>
        <v>668.76294248018053</v>
      </c>
      <c r="F294" s="132">
        <v>3</v>
      </c>
    </row>
    <row r="295" spans="1:6" ht="18" customHeight="1" x14ac:dyDescent="0.25">
      <c r="A295" s="128">
        <f t="shared" si="8"/>
        <v>290</v>
      </c>
      <c r="B295" s="142" t="str">
        <f>INCTFou!B360</f>
        <v>ABRIL|24</v>
      </c>
      <c r="C295" s="143">
        <f>[2]geral!C297</f>
        <v>620.32636862815025</v>
      </c>
      <c r="D295" s="143">
        <f>[2]geral!D297</f>
        <v>647.44769535088062</v>
      </c>
      <c r="E295" s="144">
        <f>[2]geral!E297</f>
        <v>670.97372984398589</v>
      </c>
      <c r="F295" s="132">
        <v>4</v>
      </c>
    </row>
    <row r="296" spans="1:6" ht="18" customHeight="1" x14ac:dyDescent="0.25">
      <c r="A296" s="128">
        <f t="shared" si="8"/>
        <v>291</v>
      </c>
      <c r="B296" s="142" t="str">
        <f>INCTFou!B361</f>
        <v>MAIO|24</v>
      </c>
      <c r="C296" s="143">
        <f>[2]geral!C298</f>
        <v>633.93550140452112</v>
      </c>
      <c r="D296" s="143">
        <f>[2]geral!D298</f>
        <v>662.83322572243969</v>
      </c>
      <c r="E296" s="144">
        <f>[2]geral!E298</f>
        <v>688.0067617291819</v>
      </c>
      <c r="F296" s="132">
        <v>5</v>
      </c>
    </row>
    <row r="297" spans="1:6" ht="18" customHeight="1" x14ac:dyDescent="0.25">
      <c r="A297" s="128">
        <f t="shared" si="8"/>
        <v>292</v>
      </c>
      <c r="B297" s="142" t="str">
        <f>INCTFou!B362</f>
        <v>JUNHO|24</v>
      </c>
      <c r="C297" s="143">
        <f>[2]geral!C299</f>
        <v>639.31186888933735</v>
      </c>
      <c r="D297" s="143">
        <f>[2]geral!D299</f>
        <v>667.99479929873473</v>
      </c>
      <c r="E297" s="144">
        <f>[2]geral!E299</f>
        <v>692.9414278545388</v>
      </c>
      <c r="F297" s="132">
        <v>6</v>
      </c>
    </row>
    <row r="298" spans="1:6" ht="18" customHeight="1" x14ac:dyDescent="0.25">
      <c r="A298" s="128">
        <f t="shared" si="8"/>
        <v>293</v>
      </c>
      <c r="B298" s="142" t="str">
        <f>INCTFou!B363</f>
        <v>JULHO|24</v>
      </c>
      <c r="C298" s="143">
        <f>[2]geral!C300</f>
        <v>641.87897664272418</v>
      </c>
      <c r="D298" s="143">
        <f>[2]geral!D300</f>
        <v>670.70163255242346</v>
      </c>
      <c r="E298" s="144">
        <f>[2]geral!E300</f>
        <v>695.77194426836729</v>
      </c>
      <c r="F298" s="132">
        <v>7</v>
      </c>
    </row>
    <row r="299" spans="1:6" ht="18" customHeight="1" x14ac:dyDescent="0.25">
      <c r="A299" s="128">
        <f t="shared" si="8"/>
        <v>294</v>
      </c>
      <c r="B299" s="142" t="str">
        <f>INCTFou!B364</f>
        <v>AGOSTO|24</v>
      </c>
      <c r="C299" s="143">
        <f>[2]geral!C301</f>
        <v>645.26255574825211</v>
      </c>
      <c r="D299" s="143">
        <f>[2]geral!D301</f>
        <v>673.7280681818329</v>
      </c>
      <c r="E299" s="144">
        <f>[2]geral!E301</f>
        <v>698.44301082983964</v>
      </c>
      <c r="F299" s="132">
        <v>8</v>
      </c>
    </row>
    <row r="300" spans="1:6" ht="18" customHeight="1" x14ac:dyDescent="0.25">
      <c r="A300" s="128">
        <f t="shared" si="8"/>
        <v>295</v>
      </c>
      <c r="B300" s="142" t="str">
        <f>INCTFou!B365</f>
        <v>SETEMBRO|24</v>
      </c>
      <c r="C300" s="143">
        <f>[2]geral!C302</f>
        <v>645.00116135965175</v>
      </c>
      <c r="D300" s="143">
        <f>[2]geral!D302</f>
        <v>673.24888531415957</v>
      </c>
      <c r="E300" s="144">
        <f>[2]geral!E302</f>
        <v>697.75629176490554</v>
      </c>
      <c r="F300" s="132">
        <v>9</v>
      </c>
    </row>
    <row r="301" spans="1:6" ht="18" customHeight="1" x14ac:dyDescent="0.25">
      <c r="A301" s="128">
        <f t="shared" si="8"/>
        <v>296</v>
      </c>
      <c r="B301" s="142" t="str">
        <f>INCTFou!B366</f>
        <v>OUTUBRO|24</v>
      </c>
      <c r="C301" s="143">
        <f>[2]geral!C303</f>
        <v>651.27793851544209</v>
      </c>
      <c r="D301" s="143">
        <f>[2]geral!D303</f>
        <v>679.24182161193949</v>
      </c>
      <c r="E301" s="144">
        <f>[2]geral!E303</f>
        <v>703.4526453053104</v>
      </c>
      <c r="F301" s="132">
        <v>10</v>
      </c>
    </row>
    <row r="302" spans="1:6" ht="18" customHeight="1" x14ac:dyDescent="0.25">
      <c r="A302" s="128">
        <f t="shared" si="8"/>
        <v>297</v>
      </c>
      <c r="B302" s="142" t="str">
        <f>INCTFou!B367</f>
        <v>NOVEMBRO|24</v>
      </c>
      <c r="C302" s="143">
        <f>[2]geral!C304</f>
        <v>659.39338577601541</v>
      </c>
      <c r="D302" s="143">
        <f>[2]geral!D304</f>
        <v>684.99032011715667</v>
      </c>
      <c r="E302" s="144">
        <f>[2]geral!E304</f>
        <v>706.90239908470016</v>
      </c>
      <c r="F302" s="132">
        <v>11</v>
      </c>
    </row>
    <row r="303" spans="1:6" ht="18" customHeight="1" x14ac:dyDescent="0.25">
      <c r="A303" s="128">
        <f t="shared" si="8"/>
        <v>298</v>
      </c>
      <c r="B303" s="142" t="str">
        <f>INCTFou!B368</f>
        <v>DEZEMBRO|24</v>
      </c>
      <c r="C303" s="143">
        <f>[2]geral!C305</f>
        <v>665.38278050833048</v>
      </c>
      <c r="D303" s="143">
        <f>[2]geral!D305</f>
        <v>690.0654933512883</v>
      </c>
      <c r="E303" s="144">
        <f>[2]geral!E305</f>
        <v>711.07843288144682</v>
      </c>
      <c r="F303" s="132">
        <v>12</v>
      </c>
    </row>
    <row r="304" spans="1:6" ht="18" customHeight="1" x14ac:dyDescent="0.25">
      <c r="A304" s="128">
        <f t="shared" si="8"/>
        <v>299</v>
      </c>
      <c r="B304" s="140" t="str">
        <f>INCTFou!B369</f>
        <v>JANEIRO|25</v>
      </c>
      <c r="C304" s="138">
        <f>[2]geral!C306</f>
        <v>671.98977287511582</v>
      </c>
      <c r="D304" s="138">
        <f>[2]geral!D306</f>
        <v>696.87090074075502</v>
      </c>
      <c r="E304" s="139">
        <f>[2]geral!E306</f>
        <v>718.04779208019238</v>
      </c>
      <c r="F304" s="132">
        <v>1</v>
      </c>
    </row>
    <row r="305" spans="1:6" ht="18" customHeight="1" x14ac:dyDescent="0.25">
      <c r="A305" s="128">
        <f t="shared" si="8"/>
        <v>300</v>
      </c>
      <c r="B305" s="142" t="str">
        <f>INCTFou!B370</f>
        <v>FEVEREIRO|25</v>
      </c>
      <c r="C305" s="143">
        <f>[2]geral!C307</f>
        <v>674.49667235174911</v>
      </c>
      <c r="D305" s="143">
        <f>[2]geral!D307</f>
        <v>700.62575980998633</v>
      </c>
      <c r="E305" s="144">
        <f>[2]geral!E307</f>
        <v>722.98788323811141</v>
      </c>
      <c r="F305" s="132">
        <v>2</v>
      </c>
    </row>
    <row r="306" spans="1:6" ht="18" customHeight="1" x14ac:dyDescent="0.25">
      <c r="A306" s="128">
        <f t="shared" si="8"/>
        <v>301</v>
      </c>
      <c r="B306" s="142" t="str">
        <f>INCTFou!B371</f>
        <v>MARÇO|25</v>
      </c>
      <c r="C306" s="143">
        <f>[2]geral!C308</f>
        <v>676.94187522432924</v>
      </c>
      <c r="D306" s="143">
        <f>[2]geral!D308</f>
        <v>702.02484487018035</v>
      </c>
      <c r="E306" s="144">
        <f>[2]geral!E308</f>
        <v>723.37549766007714</v>
      </c>
      <c r="F306" s="132">
        <v>3</v>
      </c>
    </row>
    <row r="307" spans="1:6" ht="18" customHeight="1" x14ac:dyDescent="0.25">
      <c r="A307" s="128">
        <f t="shared" si="8"/>
        <v>302</v>
      </c>
      <c r="B307" s="142" t="str">
        <f>INCTFou!B372</f>
        <v>ABRIL|25</v>
      </c>
      <c r="C307" s="143">
        <f>[2]geral!C309</f>
        <v>676.59068961646199</v>
      </c>
      <c r="D307" s="143">
        <f>[2]geral!D309</f>
        <v>702.54901767002775</v>
      </c>
      <c r="E307" s="144">
        <f>[2]geral!E309</f>
        <v>724.73935147298312</v>
      </c>
      <c r="F307" s="132">
        <v>4</v>
      </c>
    </row>
    <row r="308" spans="1:6" ht="18" customHeight="1" x14ac:dyDescent="0.25">
      <c r="A308" s="128">
        <f t="shared" si="8"/>
        <v>303</v>
      </c>
      <c r="B308" s="142" t="str">
        <f>INCTFou!B373</f>
        <v>MAIO|25</v>
      </c>
      <c r="C308" s="143">
        <f>[2]geral!C310</f>
        <v>675.69999119860643</v>
      </c>
      <c r="D308" s="143">
        <f>[2]geral!D310</f>
        <v>700.67258877551922</v>
      </c>
      <c r="E308" s="144">
        <f>[2]geral!E310</f>
        <v>721.92244145908285</v>
      </c>
      <c r="F308" s="132">
        <v>5</v>
      </c>
    </row>
    <row r="309" spans="1:6" ht="18" customHeight="1" x14ac:dyDescent="0.25">
      <c r="A309" s="128">
        <f t="shared" si="8"/>
        <v>304</v>
      </c>
      <c r="B309" s="142" t="str">
        <f>INCTFou!B374</f>
        <v>JUNHO|25</v>
      </c>
      <c r="C309" s="143">
        <f>[2]geral!C311</f>
        <v>684.66717097479898</v>
      </c>
      <c r="D309" s="143">
        <f>[2]geral!D311</f>
        <v>713.50061270375579</v>
      </c>
      <c r="E309" s="144">
        <f>[2]geral!E311</f>
        <v>738.41246883813062</v>
      </c>
      <c r="F309" s="132">
        <v>6</v>
      </c>
    </row>
    <row r="310" spans="1:6" ht="18" customHeight="1" x14ac:dyDescent="0.25">
      <c r="A310" s="128">
        <f t="shared" si="8"/>
        <v>305</v>
      </c>
      <c r="B310" s="142" t="str">
        <f>INCTFou!B375</f>
        <v>JULHO|25</v>
      </c>
      <c r="C310" s="143">
        <f>[2]geral!C312</f>
        <v>677.90798895071782</v>
      </c>
      <c r="D310" s="143">
        <f>[2]geral!D312</f>
        <v>709.3737652022088</v>
      </c>
      <c r="E310" s="144">
        <f>[2]geral!E312</f>
        <v>736.83316538776251</v>
      </c>
      <c r="F310" s="132">
        <v>7</v>
      </c>
    </row>
    <row r="311" spans="1:6" ht="18" customHeight="1" x14ac:dyDescent="0.25">
      <c r="A311" s="128">
        <f t="shared" si="8"/>
        <v>306</v>
      </c>
      <c r="B311" s="142" t="str">
        <f>INCTFou!B376</f>
        <v>AGOSTO|25</v>
      </c>
      <c r="C311" s="143">
        <f>[2]geral!C313</f>
        <v>677.43002509396752</v>
      </c>
      <c r="D311" s="143">
        <f>[2]geral!D313</f>
        <v>709.40787995946846</v>
      </c>
      <c r="E311" s="144">
        <f>[2]geral!E313</f>
        <v>737.35956273838485</v>
      </c>
      <c r="F311" s="132">
        <v>8</v>
      </c>
    </row>
    <row r="312" spans="1:6" ht="18" customHeight="1" x14ac:dyDescent="0.25">
      <c r="A312" s="128">
        <f t="shared" si="8"/>
        <v>307</v>
      </c>
      <c r="B312" s="142" t="str">
        <f>INCTFou!B377</f>
        <v>SETEMBRO|25</v>
      </c>
      <c r="C312" s="143">
        <f>[2]geral!C314</f>
        <v>677.20609965225242</v>
      </c>
      <c r="D312" s="143">
        <f>[2]geral!D314</f>
        <v>708.68572769717002</v>
      </c>
      <c r="E312" s="144">
        <f>[2]geral!E314</f>
        <v>736.16116190298442</v>
      </c>
      <c r="F312" s="132">
        <v>9</v>
      </c>
    </row>
    <row r="313" spans="1:6" ht="18" customHeight="1" x14ac:dyDescent="0.25">
      <c r="A313" s="128">
        <f t="shared" si="8"/>
        <v>308</v>
      </c>
      <c r="B313" s="142" t="str">
        <f>INCTFou!B378</f>
        <v>OUTUBRO|25</v>
      </c>
      <c r="C313" s="143">
        <f>[2]geral!C315</f>
        <v>680.78233930212741</v>
      </c>
      <c r="D313" s="143">
        <f>[2]geral!D315</f>
        <v>712.11378003129596</v>
      </c>
      <c r="E313" s="144">
        <f>[2]geral!E315</f>
        <v>739.4331941397744</v>
      </c>
      <c r="F313" s="132">
        <v>10</v>
      </c>
    </row>
    <row r="314" spans="1:6" ht="18" customHeight="1" x14ac:dyDescent="0.25">
      <c r="A314" s="128">
        <f t="shared" si="8"/>
        <v>309</v>
      </c>
      <c r="B314" s="142" t="str">
        <f>INCTFou!B379</f>
        <v>NOVEMBRO|25</v>
      </c>
      <c r="C314" s="143">
        <f>[2]geral!C316</f>
        <v>676.73153043674915</v>
      </c>
      <c r="D314" s="143">
        <f>[2]geral!D316</f>
        <v>707.34328049309806</v>
      </c>
      <c r="E314" s="144">
        <f>[2]geral!E316</f>
        <v>733.9894547029611</v>
      </c>
      <c r="F314" s="132">
        <v>11</v>
      </c>
    </row>
    <row r="315" spans="1:6" ht="18" customHeight="1" x14ac:dyDescent="0.25">
      <c r="A315" s="128">
        <f t="shared" si="8"/>
        <v>310</v>
      </c>
      <c r="B315" s="140" t="str">
        <f>INCTFou!B380</f>
        <v>DEZEMBRO|25</v>
      </c>
      <c r="C315" s="138">
        <f>[2]geral!C317</f>
        <v>673.10135217626862</v>
      </c>
      <c r="D315" s="138">
        <f>[2]geral!D317</f>
        <v>703.13683263655923</v>
      </c>
      <c r="E315" s="139">
        <f>[2]geral!E317</f>
        <v>729.2454563286243</v>
      </c>
      <c r="F315" s="132">
        <v>12</v>
      </c>
    </row>
    <row r="316" spans="1:6" ht="18" customHeight="1" x14ac:dyDescent="0.25">
      <c r="A316" s="128">
        <f t="shared" si="8"/>
        <v>311</v>
      </c>
      <c r="B316" s="140" t="str">
        <f>INCTFou!B381</f>
        <v>JANEIRO|26</v>
      </c>
      <c r="C316" s="138">
        <f>[2]geral!C318</f>
        <v>679.18417191043511</v>
      </c>
      <c r="D316" s="138">
        <f>[2]geral!D318</f>
        <v>710.91340090690198</v>
      </c>
      <c r="E316" s="139">
        <f>[2]geral!E318</f>
        <v>738.6200651368963</v>
      </c>
      <c r="F316" s="132">
        <v>1</v>
      </c>
    </row>
    <row r="317" spans="1:6" ht="18" customHeight="1" thickBot="1" x14ac:dyDescent="0.3">
      <c r="A317" s="128">
        <f t="shared" si="8"/>
        <v>312</v>
      </c>
      <c r="B317" s="145" t="str">
        <f>INCTFou!B382</f>
        <v>FEVEREIRO|26</v>
      </c>
      <c r="C317" s="146">
        <f>[2]geral!C319</f>
        <v>676.25088674323763</v>
      </c>
      <c r="D317" s="146">
        <f>[2]geral!D319</f>
        <v>707.33483322190898</v>
      </c>
      <c r="E317" s="147">
        <f>[2]geral!E319</f>
        <v>734.43510701767434</v>
      </c>
      <c r="F317" s="132">
        <v>2</v>
      </c>
    </row>
    <row r="318" spans="1:6" x14ac:dyDescent="0.2">
      <c r="B318" s="148" t="s">
        <v>263</v>
      </c>
      <c r="F318" s="132">
        <v>10</v>
      </c>
    </row>
    <row r="319" spans="1:6" x14ac:dyDescent="0.2">
      <c r="D319" s="149"/>
      <c r="F319" s="132"/>
    </row>
    <row r="320" spans="1:6" s="150" customFormat="1" x14ac:dyDescent="0.2">
      <c r="B320" s="151" t="s">
        <v>276</v>
      </c>
      <c r="F320" s="132"/>
    </row>
    <row r="321" spans="2:8" s="150" customFormat="1" x14ac:dyDescent="0.2">
      <c r="B321" s="152" t="s">
        <v>317</v>
      </c>
      <c r="F321" s="132"/>
    </row>
    <row r="322" spans="2:8" x14ac:dyDescent="0.2">
      <c r="B322" s="152" t="s">
        <v>318</v>
      </c>
      <c r="F322" s="132"/>
    </row>
    <row r="323" spans="2:8" x14ac:dyDescent="0.2">
      <c r="B323" s="152" t="s">
        <v>319</v>
      </c>
      <c r="F323" s="132"/>
    </row>
    <row r="324" spans="2:8" x14ac:dyDescent="0.2">
      <c r="B324" s="152"/>
      <c r="F324" s="132"/>
    </row>
    <row r="325" spans="2:8" x14ac:dyDescent="0.2">
      <c r="B325" s="152" t="s">
        <v>324</v>
      </c>
    </row>
    <row r="331" spans="2:8" ht="12.75" customHeight="1" x14ac:dyDescent="0.2">
      <c r="B331" s="168" t="s">
        <v>320</v>
      </c>
      <c r="C331" s="168"/>
      <c r="D331" s="168"/>
      <c r="E331" s="168"/>
      <c r="F331" s="168"/>
      <c r="G331" s="168"/>
      <c r="H331" s="168"/>
    </row>
    <row r="332" spans="2:8" x14ac:dyDescent="0.2">
      <c r="B332" s="168"/>
      <c r="C332" s="168"/>
      <c r="D332" s="168"/>
      <c r="E332" s="168"/>
      <c r="F332" s="168"/>
      <c r="G332" s="168"/>
      <c r="H332" s="168"/>
    </row>
    <row r="333" spans="2:8" x14ac:dyDescent="0.2">
      <c r="B333" s="153"/>
      <c r="C333" s="153"/>
      <c r="D333" s="153"/>
      <c r="E333" s="153"/>
      <c r="G333" s="153"/>
    </row>
  </sheetData>
  <sheetProtection algorithmName="SHA-512" hashValue="zVdqje1oe8zNR1dMpK/0CLsU4zIHz754ynwbbe1bKCl5ic70KgsiFQxcWR/0FoCmr6x/MHEuCgpTAmpP4m4R8g==" saltValue="TCQBsyO2I63aYbeBr0csoQ==" spinCount="100000" sheet="1" objects="1" scenarios="1"/>
  <mergeCells count="4">
    <mergeCell ref="D1:E1"/>
    <mergeCell ref="B2:E2"/>
    <mergeCell ref="B4:B5"/>
    <mergeCell ref="B331:H3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INCTFou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2024-02-06T17:27:04Z</cp:lastPrinted>
  <dcterms:created xsi:type="dcterms:W3CDTF">2015-05-20T12:55:45Z</dcterms:created>
  <dcterms:modified xsi:type="dcterms:W3CDTF">2026-03-11T15:58:48Z</dcterms:modified>
</cp:coreProperties>
</file>